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<sst xmlns="http://schemas.openxmlformats.org/spreadsheetml/2006/main" count="357" uniqueCount="155">
  <si>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</si>
  <si>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</si>
  <si>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</si>
  <si>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</si>
  <si>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</si>
  <si>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</si>
  <si>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</si>
  <si>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</si>
  <si>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</si>
  <si>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</si>
  <si>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</si>
  <si>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</si>
  <si>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</si>
  <si>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</si>
  <si>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</si>
  <si>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</si>
  <si>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</si>
  <si>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</si>
  <si>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</si>
  <si>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</si>
  <si>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</si>
  <si>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</si>
  <si>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</si>
  <si>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</si>
  <si>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</si>
  <si>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</si>
  <si>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</si>
  <si>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</si>
  <si>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</si>
  <si>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</si>
  <si>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</si>
  <si>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</si>
  <si>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</si>
  <si>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</si>
  <si>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</si>
  <si>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</si>
  <si>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</si>
  <si>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</si>
  <si>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</si>
  <si>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</si>
  <si>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</si>
  <si>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</si>
  <si>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</si>
  <si>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</si>
  <si>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</si>
  <si>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</si>
  <si>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</si>
  <si>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</si>
  <si>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</si>
  <si>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</si>
  <si>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</si>
  <si>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</si>
  <si>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</si>
  <si>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</si>
  <si>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</si>
  <si>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</si>
  <si>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</si>
  <si>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</si>
  <si>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</si>
  <si>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</si>
  <si>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</si>
  <si>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</si>
  <si>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</si>
  <si>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</si>
  <si>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</si>
  <si>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</si>
  <si>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</si>
  <si>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</si>
  <si>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</si>
  <si>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</si>
  <si>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</si>
  <si>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</si>
  <si>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</si>
  <si>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</si>
  <si>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</si>
  <si>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</si>
  <si>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</si>
  <si>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</si>
  <si>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</si>
  <si>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</si>
  <si>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</si>
  <si>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</si>
  <si>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</si>
  <si>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</si>
  <si>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</si>
  <si>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</si>
  <si>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</si>
  <si>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</si>
  <si>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</si>
  <si>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</si>
  <si>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</si>
  <si>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</si>
  <si>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</si>
  <si>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</si>
  <si>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</si>
  <si>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</si>
  <si>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</si>
  <si>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</si>
  <si>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</si>
  <si>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</si>
  <si>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</si>
  <si>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</si>
  <si>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</si>
  <si>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</si>
  <si>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</si>
  <si>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</si>
  <si>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</si>
  <si>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</si>
  <si>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</si>
  <si>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</si>
  <si>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</si>
  <si>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</si>
  <si>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</si>
  <si>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</si>
  <si>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</si>
  <si>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</si>
  <si>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</si>
  <si>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</si>
  <si>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</si>
  <si>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</si>
  <si>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</si>
  <si>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</si>
  <si>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</si>
  <si>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</si>
  <si>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</si>
  <si>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</si>
  <si>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</si>
  <si>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</si>
  <si>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</si>
  <si>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</si>
  <si>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</si>
  <si>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</si>
  <si>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</si>
  <si>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</si>
  <si>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</si>
  <si>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</si>
  <si>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</si>
  <si>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</si>
  <si>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</si>
  <si>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</si>
  <si>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</si>
  <si>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</si>
  <si>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</si>
  <si>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</si>
  <si>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</si>
  <si>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</si>
  <si>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</si>
  <si>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</si>
  <si>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</si>
  <si>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</si>
  <si>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</si>
  <si>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</si>
  <si>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</si>
  <si>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</si>
  <si>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SREDNJA ŠKOLA BOL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</si>
</sst>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3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" fontId="21" fillId="0" borderId="67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8" xfId="0" applyNumberFormat="1" applyFont="1" applyFill="1" applyBorder="1" applyAlignment="1" applyProtection="1">
      <alignment horizontal="center" vertical="center" wrapText="1"/>
      <protection/>
    </xf>
    <xf numFmtId="0" fontId="49" fillId="4" borderId="69" xfId="92" applyNumberFormat="1" applyFont="1" applyBorder="1" applyAlignment="1" applyProtection="1">
      <alignment horizontal="center" vertical="center"/>
      <protection/>
    </xf>
    <xf numFmtId="0" fontId="60" fillId="4" borderId="1" xfId="92" applyNumberFormat="1" applyFont="1" applyBorder="1" applyAlignment="1" applyProtection="1">
      <alignment vertical="center" wrapText="1"/>
      <protection/>
    </xf>
    <xf numFmtId="0" fontId="49" fillId="4" borderId="70" xfId="92" applyNumberFormat="1" applyFont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70" xfId="92" applyNumberFormat="1" applyFont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2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2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horizontal="left" vertical="center"/>
      <protection/>
    </xf>
    <xf numFmtId="0" fontId="45" fillId="0" borderId="78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 wrapText="1"/>
      <protection/>
    </xf>
    <xf numFmtId="0" fontId="45" fillId="0" borderId="81" xfId="0" applyNumberFormat="1" applyFont="1" applyFill="1" applyBorder="1" applyAlignment="1" applyProtection="1">
      <alignment horizontal="right" vertical="center" wrapText="1"/>
      <protection/>
    </xf>
    <xf numFmtId="0" fontId="49" fillId="4" borderId="82" xfId="92" applyNumberFormat="1" applyFont="1" applyBorder="1" applyAlignment="1" applyProtection="1">
      <alignment horizontal="center" vertical="center"/>
      <protection/>
    </xf>
    <xf numFmtId="0" fontId="60" fillId="4" borderId="83" xfId="92" applyNumberFormat="1" applyFont="1" applyBorder="1" applyAlignment="1" applyProtection="1">
      <alignment vertical="center" wrapText="1"/>
      <protection/>
    </xf>
    <xf numFmtId="0" fontId="49" fillId="4" borderId="84" xfId="92" applyNumberFormat="1" applyFont="1" applyBorder="1" applyAlignment="1" applyProtection="1">
      <alignment horizontal="right" vertical="center"/>
      <protection/>
    </xf>
    <xf numFmtId="178" fontId="21" fillId="0" borderId="32" xfId="0" applyNumberFormat="1" applyFont="1" applyBorder="1" applyAlignment="1">
      <alignment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wrapText="1"/>
    </xf>
    <xf numFmtId="178" fontId="21" fillId="0" borderId="49" xfId="0" applyNumberFormat="1" applyFont="1" applyBorder="1" applyAlignment="1">
      <alignment vertical="center" wrapText="1"/>
    </xf>
    <xf numFmtId="178" fontId="21" fillId="0" borderId="50" xfId="0" applyNumberFormat="1" applyFont="1" applyBorder="1" applyAlignment="1">
      <alignment vertical="center" wrapText="1"/>
    </xf>
    <xf numFmtId="178" fontId="21" fillId="0" borderId="51" xfId="0" applyNumberFormat="1" applyFont="1" applyBorder="1" applyAlignment="1">
      <alignment vertical="center" wrapText="1"/>
    </xf>
    <xf numFmtId="178" fontId="21" fillId="0" borderId="52" xfId="0" applyNumberFormat="1" applyFont="1" applyBorder="1" applyAlignment="1">
      <alignment vertical="center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178" fontId="21" fillId="0" borderId="61" xfId="0" applyNumberFormat="1" applyFont="1" applyBorder="1" applyAlignment="1">
      <alignment/>
    </xf>
    <xf numFmtId="178" fontId="21" fillId="0" borderId="62" xfId="0" applyNumberFormat="1" applyFont="1" applyBorder="1" applyAlignment="1">
      <alignment/>
    </xf>
    <xf numFmtId="178" fontId="21" fillId="0" borderId="63" xfId="0" applyNumberFormat="1" applyFont="1" applyBorder="1" applyAlignment="1">
      <alignment/>
    </xf>
    <xf numFmtId="178" fontId="21" fillId="0" borderId="64" xfId="0" applyNumberFormat="1" applyFont="1" applyBorder="1" applyAlignment="1">
      <alignment/>
    </xf>
    <xf numFmtId="178" fontId="21" fillId="0" borderId="65" xfId="0" applyNumberFormat="1" applyFont="1" applyBorder="1" applyAlignment="1">
      <alignment/>
    </xf>
    <xf numFmtId="178" fontId="21" fillId="0" borderId="6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1" fontId="22" fillId="27" borderId="85" xfId="0" applyNumberFormat="1" applyFont="1" applyFill="1" applyBorder="1" applyAlignment="1">
      <alignment horizontal="center" vertical="top" wrapText="1"/>
    </xf>
    <xf numFmtId="1" fontId="22" fillId="27" borderId="73" xfId="0" applyNumberFormat="1" applyFont="1" applyFill="1" applyBorder="1" applyAlignment="1">
      <alignment horizontal="center" vertical="top" wrapText="1"/>
    </xf>
    <xf numFmtId="0" fontId="50" fillId="22" borderId="76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/>
    </xf>
    <xf numFmtId="178" fontId="22" fillId="0" borderId="92" xfId="0" applyNumberFormat="1" applyFont="1" applyBorder="1" applyAlignment="1">
      <alignment/>
    </xf>
    <xf numFmtId="178" fontId="22" fillId="0" borderId="64" xfId="0" applyNumberFormat="1" applyFont="1" applyBorder="1" applyAlignment="1">
      <alignment/>
    </xf>
    <xf numFmtId="178" fontId="22" fillId="0" borderId="66" xfId="0" applyNumberFormat="1" applyFont="1" applyBorder="1" applyAlignment="1">
      <alignment/>
    </xf>
    <xf numFmtId="178" fontId="22" fillId="0" borderId="20" xfId="0" applyNumberFormat="1" applyFont="1" applyBorder="1" applyAlignment="1">
      <alignment horizontal="right"/>
    </xf>
    <xf numFmtId="178" fontId="22" fillId="0" borderId="92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49" fillId="5" borderId="93" xfId="0" applyNumberFormat="1" applyFont="1" applyFill="1" applyBorder="1" applyAlignment="1" applyProtection="1">
      <alignment horizontal="center" vertical="center" wrapText="1"/>
      <protection/>
    </xf>
    <xf numFmtId="0" fontId="49" fillId="5" borderId="94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7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28" borderId="99" xfId="0" applyNumberFormat="1" applyFont="1" applyFill="1" applyBorder="1" applyAlignment="1" applyProtection="1">
      <alignment horizontal="center" vertical="center" wrapText="1"/>
      <protection/>
    </xf>
    <xf numFmtId="0" fontId="43" fillId="28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50" fillId="22" borderId="109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50" fillId="22" borderId="110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59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30" sqref="G30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8" t="s">
        <v>104</v>
      </c>
      <c r="B1" s="228"/>
      <c r="C1" s="228"/>
      <c r="D1" s="228"/>
      <c r="E1" s="228"/>
      <c r="F1" s="228"/>
      <c r="G1" s="228"/>
      <c r="H1" s="228"/>
    </row>
    <row r="2" spans="1:8" ht="18">
      <c r="A2" s="238" t="s">
        <v>154</v>
      </c>
      <c r="B2" s="238"/>
      <c r="C2" s="238"/>
      <c r="D2" s="238"/>
      <c r="E2" s="238"/>
      <c r="F2" s="238"/>
      <c r="G2" s="238"/>
      <c r="H2" s="238"/>
    </row>
    <row r="3" spans="1:8" ht="36.75" customHeight="1">
      <c r="A3" s="228" t="s">
        <v>103</v>
      </c>
      <c r="B3" s="228"/>
      <c r="C3" s="228"/>
      <c r="D3" s="228"/>
      <c r="E3" s="228"/>
      <c r="F3" s="228"/>
      <c r="G3" s="228"/>
      <c r="H3" s="228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28" t="s">
        <v>30</v>
      </c>
      <c r="B5" s="228"/>
      <c r="C5" s="228"/>
      <c r="D5" s="228"/>
      <c r="E5" s="228"/>
      <c r="F5" s="228"/>
      <c r="G5" s="240"/>
      <c r="H5" s="240"/>
    </row>
    <row r="6" spans="1:8" ht="25.5" customHeight="1">
      <c r="A6" s="228"/>
      <c r="B6" s="228"/>
      <c r="C6" s="228"/>
      <c r="D6" s="228"/>
      <c r="E6" s="228"/>
      <c r="F6" s="228"/>
      <c r="G6" s="228"/>
      <c r="H6" s="230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33" t="s">
        <v>31</v>
      </c>
      <c r="B9" s="232"/>
      <c r="C9" s="232"/>
      <c r="D9" s="232"/>
      <c r="E9" s="239"/>
      <c r="F9" s="61">
        <f>+F10+F11</f>
        <v>3173170</v>
      </c>
      <c r="G9" s="61">
        <f>+G10+G11</f>
        <v>3136440</v>
      </c>
      <c r="H9" s="61">
        <f>+H10+H11</f>
        <v>3131440</v>
      </c>
      <c r="I9" s="59"/>
    </row>
    <row r="10" spans="1:8" ht="22.5" customHeight="1">
      <c r="A10" s="233" t="s">
        <v>0</v>
      </c>
      <c r="B10" s="232"/>
      <c r="C10" s="232"/>
      <c r="D10" s="232"/>
      <c r="E10" s="239"/>
      <c r="F10" s="62">
        <v>3170410</v>
      </c>
      <c r="G10" s="62">
        <v>3133680</v>
      </c>
      <c r="H10" s="62">
        <v>3128680</v>
      </c>
    </row>
    <row r="11" spans="1:8" ht="22.5" customHeight="1">
      <c r="A11" s="241" t="s">
        <v>33</v>
      </c>
      <c r="B11" s="239"/>
      <c r="C11" s="239"/>
      <c r="D11" s="239"/>
      <c r="E11" s="239"/>
      <c r="F11" s="62">
        <v>2760</v>
      </c>
      <c r="G11" s="62">
        <v>2760</v>
      </c>
      <c r="H11" s="62">
        <v>2760</v>
      </c>
    </row>
    <row r="12" spans="1:8" ht="22.5" customHeight="1">
      <c r="A12" s="60" t="s">
        <v>32</v>
      </c>
      <c r="B12" s="51"/>
      <c r="C12" s="51"/>
      <c r="D12" s="51"/>
      <c r="E12" s="51"/>
      <c r="F12" s="62">
        <f>SUM(F13:F14)</f>
        <v>3173170</v>
      </c>
      <c r="G12" s="62">
        <f>SUM(G13:G14)</f>
        <v>3136440</v>
      </c>
      <c r="H12" s="62">
        <f>SUM(H13:H14)</f>
        <v>3131440</v>
      </c>
    </row>
    <row r="13" spans="1:8" ht="22.5" customHeight="1">
      <c r="A13" s="231" t="s">
        <v>1</v>
      </c>
      <c r="B13" s="232"/>
      <c r="C13" s="232"/>
      <c r="D13" s="232"/>
      <c r="E13" s="242"/>
      <c r="F13" s="61">
        <v>3020410</v>
      </c>
      <c r="G13" s="61">
        <v>2993680</v>
      </c>
      <c r="H13" s="61">
        <v>3028680</v>
      </c>
    </row>
    <row r="14" spans="1:8" ht="22.5" customHeight="1">
      <c r="A14" s="241" t="s">
        <v>2</v>
      </c>
      <c r="B14" s="239"/>
      <c r="C14" s="239"/>
      <c r="D14" s="239"/>
      <c r="E14" s="239"/>
      <c r="F14" s="61">
        <v>152760</v>
      </c>
      <c r="G14" s="61">
        <v>142760</v>
      </c>
      <c r="H14" s="61">
        <v>102760</v>
      </c>
    </row>
    <row r="15" spans="1:8" ht="22.5" customHeight="1">
      <c r="A15" s="231" t="s">
        <v>3</v>
      </c>
      <c r="B15" s="232"/>
      <c r="C15" s="232"/>
      <c r="D15" s="232"/>
      <c r="E15" s="232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28"/>
      <c r="B16" s="229"/>
      <c r="C16" s="229"/>
      <c r="D16" s="229"/>
      <c r="E16" s="229"/>
      <c r="F16" s="230"/>
      <c r="G16" s="230"/>
      <c r="H16" s="230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34" t="s">
        <v>4</v>
      </c>
      <c r="B18" s="235"/>
      <c r="C18" s="235"/>
      <c r="D18" s="235"/>
      <c r="E18" s="236"/>
      <c r="F18" s="63">
        <v>0</v>
      </c>
      <c r="G18" s="63">
        <v>0</v>
      </c>
      <c r="H18" s="61">
        <v>0</v>
      </c>
    </row>
    <row r="19" spans="1:8" s="37" customFormat="1" ht="25.5" customHeight="1">
      <c r="A19" s="237"/>
      <c r="B19" s="229"/>
      <c r="C19" s="229"/>
      <c r="D19" s="229"/>
      <c r="E19" s="229"/>
      <c r="F19" s="230"/>
      <c r="G19" s="230"/>
      <c r="H19" s="230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33" t="s">
        <v>5</v>
      </c>
      <c r="B21" s="232"/>
      <c r="C21" s="232"/>
      <c r="D21" s="232"/>
      <c r="E21" s="232"/>
      <c r="F21" s="62"/>
      <c r="G21" s="62"/>
      <c r="H21" s="62"/>
    </row>
    <row r="22" spans="1:8" s="37" customFormat="1" ht="22.5" customHeight="1">
      <c r="A22" s="233" t="s">
        <v>6</v>
      </c>
      <c r="B22" s="232"/>
      <c r="C22" s="232"/>
      <c r="D22" s="232"/>
      <c r="E22" s="232"/>
      <c r="F22" s="62"/>
      <c r="G22" s="62"/>
      <c r="H22" s="62"/>
    </row>
    <row r="23" spans="1:8" s="37" customFormat="1" ht="22.5" customHeight="1">
      <c r="A23" s="231" t="s">
        <v>7</v>
      </c>
      <c r="B23" s="232"/>
      <c r="C23" s="232"/>
      <c r="D23" s="232"/>
      <c r="E23" s="232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31" t="s">
        <v>8</v>
      </c>
      <c r="B25" s="232"/>
      <c r="C25" s="232"/>
      <c r="D25" s="232"/>
      <c r="E25" s="232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  <mergeCell ref="A3:H3"/>
    <mergeCell ref="A16:H16"/>
    <mergeCell ref="A25:E25"/>
    <mergeCell ref="A21:E21"/>
    <mergeCell ref="A22:E22"/>
    <mergeCell ref="A23:E23"/>
    <mergeCell ref="A18:E18"/>
    <mergeCell ref="A19:H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">
      <selection activeCell="G54" sqref="G54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8" t="s">
        <v>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4" customHeight="1">
      <c r="A2" s="128"/>
      <c r="B2" s="128"/>
      <c r="C2" s="238" t="s">
        <v>154</v>
      </c>
      <c r="D2" s="238"/>
      <c r="E2" s="238"/>
      <c r="F2" s="238"/>
      <c r="G2" s="238"/>
      <c r="H2" s="238"/>
      <c r="I2" s="238"/>
      <c r="J2" s="238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43" t="s">
        <v>11</v>
      </c>
      <c r="B4" s="251" t="s">
        <v>34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</row>
    <row r="5" spans="1:12" s="1" customFormat="1" ht="24" customHeight="1">
      <c r="A5" s="244"/>
      <c r="B5" s="254" t="s">
        <v>64</v>
      </c>
      <c r="C5" s="255"/>
      <c r="D5" s="256"/>
      <c r="E5" s="257" t="s">
        <v>65</v>
      </c>
      <c r="F5" s="245" t="s">
        <v>66</v>
      </c>
      <c r="G5" s="247" t="s">
        <v>67</v>
      </c>
      <c r="H5" s="248"/>
      <c r="I5" s="245" t="s">
        <v>68</v>
      </c>
      <c r="J5" s="245" t="s">
        <v>69</v>
      </c>
      <c r="K5" s="245" t="s">
        <v>70</v>
      </c>
      <c r="L5" s="249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58"/>
      <c r="F6" s="246"/>
      <c r="G6" s="133" t="s">
        <v>77</v>
      </c>
      <c r="H6" s="133" t="s">
        <v>78</v>
      </c>
      <c r="I6" s="246"/>
      <c r="J6" s="246"/>
      <c r="K6" s="246"/>
      <c r="L6" s="250"/>
    </row>
    <row r="7" spans="1:12" s="1" customFormat="1" ht="12.75">
      <c r="A7" s="134"/>
      <c r="B7" s="135"/>
      <c r="C7" s="136"/>
      <c r="D7" s="137"/>
      <c r="E7" s="138"/>
      <c r="F7" s="139"/>
      <c r="G7" s="140"/>
      <c r="H7" s="140"/>
      <c r="I7" s="140"/>
      <c r="J7" s="140"/>
      <c r="K7" s="140"/>
      <c r="L7" s="141"/>
    </row>
    <row r="8" spans="1:12" s="1" customFormat="1" ht="12.75">
      <c r="A8" s="142">
        <v>6711</v>
      </c>
      <c r="B8" s="143">
        <v>340760</v>
      </c>
      <c r="C8" s="144"/>
      <c r="D8" s="145"/>
      <c r="E8" s="146"/>
      <c r="F8" s="65"/>
      <c r="G8" s="66"/>
      <c r="H8" s="66"/>
      <c r="I8" s="66"/>
      <c r="J8" s="66"/>
      <c r="K8" s="66"/>
      <c r="L8" s="67"/>
    </row>
    <row r="9" spans="1:12" s="1" customFormat="1" ht="12.75">
      <c r="A9" s="142">
        <v>661</v>
      </c>
      <c r="B9" s="143"/>
      <c r="C9" s="144"/>
      <c r="D9" s="145"/>
      <c r="E9" s="146">
        <v>250000</v>
      </c>
      <c r="F9" s="65"/>
      <c r="G9" s="66"/>
      <c r="H9" s="66"/>
      <c r="I9" s="66"/>
      <c r="J9" s="66"/>
      <c r="K9" s="66"/>
      <c r="L9" s="67"/>
    </row>
    <row r="10" spans="1:12" s="1" customFormat="1" ht="12.75">
      <c r="A10" s="142">
        <v>65264</v>
      </c>
      <c r="B10" s="143"/>
      <c r="C10" s="144"/>
      <c r="D10" s="145"/>
      <c r="E10" s="146"/>
      <c r="F10" s="65">
        <v>24000</v>
      </c>
      <c r="G10" s="66"/>
      <c r="H10" s="66"/>
      <c r="I10" s="66"/>
      <c r="J10" s="66"/>
      <c r="K10" s="66"/>
      <c r="L10" s="67"/>
    </row>
    <row r="11" spans="1:12" s="1" customFormat="1" ht="12.75">
      <c r="A11" s="142">
        <v>65269</v>
      </c>
      <c r="B11" s="143"/>
      <c r="C11" s="144"/>
      <c r="D11" s="145"/>
      <c r="E11" s="146"/>
      <c r="F11" s="65">
        <v>6000</v>
      </c>
      <c r="G11" s="66"/>
      <c r="H11" s="66"/>
      <c r="I11" s="66"/>
      <c r="J11" s="66"/>
      <c r="K11" s="66"/>
      <c r="L11" s="67"/>
    </row>
    <row r="12" spans="1:12" s="1" customFormat="1" ht="12.75">
      <c r="A12" s="142">
        <v>6361</v>
      </c>
      <c r="B12" s="143"/>
      <c r="C12" s="144"/>
      <c r="D12" s="145"/>
      <c r="E12" s="146"/>
      <c r="F12" s="65"/>
      <c r="G12" s="66">
        <v>2510520</v>
      </c>
      <c r="H12" s="66"/>
      <c r="I12" s="66"/>
      <c r="J12" s="66"/>
      <c r="K12" s="66"/>
      <c r="L12" s="67"/>
    </row>
    <row r="13" spans="1:12" s="1" customFormat="1" ht="12.75">
      <c r="A13" s="147">
        <v>636</v>
      </c>
      <c r="B13" s="143"/>
      <c r="C13" s="144"/>
      <c r="D13" s="145"/>
      <c r="E13" s="146"/>
      <c r="F13" s="65"/>
      <c r="G13" s="66"/>
      <c r="H13" s="66">
        <v>20000</v>
      </c>
      <c r="I13" s="66"/>
      <c r="J13" s="66"/>
      <c r="K13" s="66"/>
      <c r="L13" s="67"/>
    </row>
    <row r="14" spans="1:12" s="1" customFormat="1" ht="12.75">
      <c r="A14" s="148">
        <v>721</v>
      </c>
      <c r="B14" s="143"/>
      <c r="C14" s="144"/>
      <c r="D14" s="145"/>
      <c r="E14" s="146"/>
      <c r="F14" s="65"/>
      <c r="G14" s="66"/>
      <c r="H14" s="66"/>
      <c r="I14" s="66"/>
      <c r="J14" s="66"/>
      <c r="K14" s="66">
        <v>2760</v>
      </c>
      <c r="L14" s="67"/>
    </row>
    <row r="15" spans="1:12" s="1" customFormat="1" ht="12.75">
      <c r="A15" s="148">
        <v>663</v>
      </c>
      <c r="B15" s="143"/>
      <c r="C15" s="144"/>
      <c r="D15" s="145"/>
      <c r="E15" s="146"/>
      <c r="F15" s="65"/>
      <c r="G15" s="66"/>
      <c r="H15" s="66"/>
      <c r="I15" s="66"/>
      <c r="J15" s="66">
        <v>4000</v>
      </c>
      <c r="K15" s="66"/>
      <c r="L15" s="67"/>
    </row>
    <row r="16" spans="1:12" s="1" customFormat="1" ht="12.75">
      <c r="A16" s="148">
        <v>634</v>
      </c>
      <c r="B16" s="143"/>
      <c r="C16" s="144"/>
      <c r="D16" s="145"/>
      <c r="E16" s="146"/>
      <c r="F16" s="65"/>
      <c r="G16" s="66"/>
      <c r="H16" s="66">
        <v>15000</v>
      </c>
      <c r="I16" s="66"/>
      <c r="J16" s="66"/>
      <c r="K16" s="66"/>
      <c r="L16" s="67"/>
    </row>
    <row r="17" spans="1:12" s="1" customFormat="1" ht="12.75">
      <c r="A17" s="148">
        <v>641</v>
      </c>
      <c r="B17" s="143"/>
      <c r="C17" s="144"/>
      <c r="D17" s="145"/>
      <c r="E17" s="146">
        <v>130</v>
      </c>
      <c r="F17" s="65"/>
      <c r="G17" s="66"/>
      <c r="H17" s="66"/>
      <c r="I17" s="66"/>
      <c r="J17" s="66"/>
      <c r="K17" s="66"/>
      <c r="L17" s="67"/>
    </row>
    <row r="18" spans="1:12" s="1" customFormat="1" ht="12.75">
      <c r="A18" s="148"/>
      <c r="B18" s="143"/>
      <c r="C18" s="144"/>
      <c r="D18" s="145"/>
      <c r="E18" s="146"/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48"/>
      <c r="B19" s="143"/>
      <c r="C19" s="144"/>
      <c r="D19" s="145"/>
      <c r="E19" s="146"/>
      <c r="F19" s="65"/>
      <c r="G19" s="66"/>
      <c r="H19" s="66"/>
      <c r="I19" s="66"/>
      <c r="J19" s="66"/>
      <c r="K19" s="66"/>
      <c r="L19" s="67"/>
    </row>
    <row r="20" spans="1:12" s="1" customFormat="1" ht="12.75">
      <c r="A20" s="148"/>
      <c r="B20" s="143"/>
      <c r="C20" s="144"/>
      <c r="D20" s="145"/>
      <c r="E20" s="146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149"/>
      <c r="B21" s="150"/>
      <c r="C21" s="151"/>
      <c r="D21" s="152"/>
      <c r="E21" s="153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54" t="s">
        <v>12</v>
      </c>
      <c r="B22" s="155">
        <f>SUM(B7:B21)</f>
        <v>340760</v>
      </c>
      <c r="C22" s="156">
        <f aca="true" t="shared" si="0" ref="C22:L22">SUM(C7:C21)</f>
        <v>0</v>
      </c>
      <c r="D22" s="157">
        <f t="shared" si="0"/>
        <v>0</v>
      </c>
      <c r="E22" s="158">
        <f t="shared" si="0"/>
        <v>250130</v>
      </c>
      <c r="F22" s="159">
        <f t="shared" si="0"/>
        <v>30000</v>
      </c>
      <c r="G22" s="159">
        <f t="shared" si="0"/>
        <v>2510520</v>
      </c>
      <c r="H22" s="159">
        <f t="shared" si="0"/>
        <v>35000</v>
      </c>
      <c r="I22" s="159">
        <f t="shared" si="0"/>
        <v>0</v>
      </c>
      <c r="J22" s="159">
        <f t="shared" si="0"/>
        <v>4000</v>
      </c>
      <c r="K22" s="159">
        <f t="shared" si="0"/>
        <v>2760</v>
      </c>
      <c r="L22" s="160">
        <f t="shared" si="0"/>
        <v>0</v>
      </c>
    </row>
    <row r="23" spans="1:12" ht="29.25" customHeight="1" thickBot="1">
      <c r="A23" s="8" t="s">
        <v>36</v>
      </c>
      <c r="B23" s="263">
        <f>SUM(B22:L22)</f>
        <v>3173170</v>
      </c>
      <c r="C23" s="264"/>
      <c r="D23" s="264"/>
      <c r="E23" s="265"/>
      <c r="F23" s="265"/>
      <c r="G23" s="265"/>
      <c r="H23" s="265"/>
      <c r="I23" s="265"/>
      <c r="J23" s="265"/>
      <c r="K23" s="265"/>
      <c r="L23" s="266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43" t="s">
        <v>11</v>
      </c>
      <c r="B25" s="251" t="s">
        <v>35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3"/>
    </row>
    <row r="26" spans="1:12" ht="12.75" customHeight="1">
      <c r="A26" s="244"/>
      <c r="B26" s="254" t="s">
        <v>64</v>
      </c>
      <c r="C26" s="255"/>
      <c r="D26" s="256"/>
      <c r="E26" s="257" t="s">
        <v>65</v>
      </c>
      <c r="F26" s="245" t="s">
        <v>66</v>
      </c>
      <c r="G26" s="247" t="s">
        <v>67</v>
      </c>
      <c r="H26" s="248"/>
      <c r="I26" s="245" t="s">
        <v>68</v>
      </c>
      <c r="J26" s="245" t="s">
        <v>69</v>
      </c>
      <c r="K26" s="245" t="s">
        <v>70</v>
      </c>
      <c r="L26" s="249" t="s">
        <v>71</v>
      </c>
    </row>
    <row r="27" spans="1:12" ht="68.25" thickBot="1">
      <c r="A27" s="58" t="s">
        <v>98</v>
      </c>
      <c r="B27" s="130" t="s">
        <v>74</v>
      </c>
      <c r="C27" s="131" t="s">
        <v>75</v>
      </c>
      <c r="D27" s="132" t="s">
        <v>97</v>
      </c>
      <c r="E27" s="258"/>
      <c r="F27" s="246"/>
      <c r="G27" s="133" t="s">
        <v>77</v>
      </c>
      <c r="H27" s="133" t="s">
        <v>78</v>
      </c>
      <c r="I27" s="246"/>
      <c r="J27" s="246"/>
      <c r="K27" s="246"/>
      <c r="L27" s="250"/>
    </row>
    <row r="28" spans="1:12" ht="12.75">
      <c r="A28" s="134"/>
      <c r="B28" s="135"/>
      <c r="C28" s="136"/>
      <c r="D28" s="137"/>
      <c r="E28" s="138"/>
      <c r="F28" s="139"/>
      <c r="G28" s="140"/>
      <c r="H28" s="140"/>
      <c r="I28" s="140"/>
      <c r="J28" s="140"/>
      <c r="K28" s="140"/>
      <c r="L28" s="141"/>
    </row>
    <row r="29" spans="1:12" ht="12.75">
      <c r="A29" s="142"/>
      <c r="B29" s="143"/>
      <c r="C29" s="144"/>
      <c r="D29" s="145"/>
      <c r="E29" s="146"/>
      <c r="F29" s="65"/>
      <c r="G29" s="66"/>
      <c r="H29" s="66"/>
      <c r="I29" s="66"/>
      <c r="J29" s="66"/>
      <c r="K29" s="66"/>
      <c r="L29" s="67"/>
    </row>
    <row r="30" spans="1:12" ht="12.75">
      <c r="A30" s="142">
        <v>671</v>
      </c>
      <c r="B30" s="143">
        <v>340760</v>
      </c>
      <c r="C30" s="144"/>
      <c r="D30" s="145"/>
      <c r="E30" s="146"/>
      <c r="F30" s="65"/>
      <c r="G30" s="66"/>
      <c r="H30" s="66"/>
      <c r="I30" s="66"/>
      <c r="J30" s="66"/>
      <c r="K30" s="66"/>
      <c r="L30" s="67"/>
    </row>
    <row r="31" spans="1:12" ht="12.75">
      <c r="A31" s="142">
        <v>661</v>
      </c>
      <c r="B31" s="143"/>
      <c r="C31" s="144"/>
      <c r="D31" s="145"/>
      <c r="E31" s="146">
        <v>200000</v>
      </c>
      <c r="F31" s="65"/>
      <c r="G31" s="66"/>
      <c r="H31" s="66"/>
      <c r="I31" s="66"/>
      <c r="J31" s="66"/>
      <c r="K31" s="66"/>
      <c r="L31" s="67"/>
    </row>
    <row r="32" spans="1:12" ht="12.75">
      <c r="A32" s="147">
        <v>652</v>
      </c>
      <c r="B32" s="143"/>
      <c r="C32" s="144"/>
      <c r="D32" s="145"/>
      <c r="E32" s="146"/>
      <c r="F32" s="65">
        <v>100000</v>
      </c>
      <c r="G32" s="66"/>
      <c r="H32" s="66"/>
      <c r="I32" s="66"/>
      <c r="J32" s="66"/>
      <c r="K32" s="66"/>
      <c r="L32" s="67"/>
    </row>
    <row r="33" spans="1:12" ht="12.75">
      <c r="A33" s="148">
        <v>652</v>
      </c>
      <c r="B33" s="143"/>
      <c r="C33" s="144"/>
      <c r="D33" s="145"/>
      <c r="E33" s="146"/>
      <c r="F33" s="65">
        <v>5000</v>
      </c>
      <c r="G33" s="66"/>
      <c r="H33" s="66"/>
      <c r="I33" s="66"/>
      <c r="J33" s="66"/>
      <c r="K33" s="66"/>
      <c r="L33" s="67"/>
    </row>
    <row r="34" spans="1:12" ht="12.75">
      <c r="A34" s="148">
        <v>721</v>
      </c>
      <c r="B34" s="143"/>
      <c r="C34" s="144"/>
      <c r="D34" s="145"/>
      <c r="E34" s="146"/>
      <c r="F34" s="65"/>
      <c r="G34" s="66"/>
      <c r="H34" s="66"/>
      <c r="I34" s="66"/>
      <c r="J34" s="66"/>
      <c r="K34" s="66">
        <v>2760</v>
      </c>
      <c r="L34" s="67"/>
    </row>
    <row r="35" spans="1:12" ht="12.75">
      <c r="A35" s="148">
        <v>6361</v>
      </c>
      <c r="B35" s="143"/>
      <c r="C35" s="144"/>
      <c r="D35" s="145"/>
      <c r="E35" s="146"/>
      <c r="F35" s="65"/>
      <c r="G35" s="66">
        <v>2482800</v>
      </c>
      <c r="H35" s="66"/>
      <c r="I35" s="66"/>
      <c r="J35" s="66"/>
      <c r="K35" s="66"/>
      <c r="L35" s="67"/>
    </row>
    <row r="36" spans="1:12" ht="12.75">
      <c r="A36" s="148">
        <v>634</v>
      </c>
      <c r="B36" s="143"/>
      <c r="C36" s="144"/>
      <c r="D36" s="145"/>
      <c r="E36" s="146"/>
      <c r="F36" s="65"/>
      <c r="G36" s="66"/>
      <c r="H36" s="66">
        <v>5000</v>
      </c>
      <c r="I36" s="66"/>
      <c r="J36" s="66"/>
      <c r="K36" s="66"/>
      <c r="L36" s="67"/>
    </row>
    <row r="37" spans="1:12" ht="12.75">
      <c r="A37" s="148">
        <v>641</v>
      </c>
      <c r="B37" s="143"/>
      <c r="C37" s="144"/>
      <c r="D37" s="145"/>
      <c r="E37" s="146">
        <v>120</v>
      </c>
      <c r="F37" s="65"/>
      <c r="G37" s="66"/>
      <c r="H37" s="66"/>
      <c r="I37" s="66"/>
      <c r="J37" s="66"/>
      <c r="K37" s="66"/>
      <c r="L37" s="67"/>
    </row>
    <row r="38" spans="1:12" ht="12.75">
      <c r="A38" s="148"/>
      <c r="B38" s="143"/>
      <c r="C38" s="144"/>
      <c r="D38" s="145"/>
      <c r="E38" s="146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48"/>
      <c r="B39" s="143"/>
      <c r="C39" s="144"/>
      <c r="D39" s="145"/>
      <c r="E39" s="146"/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149"/>
      <c r="B40" s="150"/>
      <c r="C40" s="151"/>
      <c r="D40" s="152"/>
      <c r="E40" s="153"/>
      <c r="F40" s="68"/>
      <c r="G40" s="69"/>
      <c r="H40" s="69"/>
      <c r="I40" s="69"/>
      <c r="J40" s="69"/>
      <c r="K40" s="69"/>
      <c r="L40" s="70"/>
    </row>
    <row r="41" spans="1:12" ht="26.25" thickBot="1">
      <c r="A41" s="154" t="s">
        <v>12</v>
      </c>
      <c r="B41" s="155">
        <f>SUM(B28:B40)</f>
        <v>340760</v>
      </c>
      <c r="C41" s="156">
        <f aca="true" t="shared" si="1" ref="C41:L41">SUM(C28:C40)</f>
        <v>0</v>
      </c>
      <c r="D41" s="157">
        <f t="shared" si="1"/>
        <v>0</v>
      </c>
      <c r="E41" s="158">
        <f t="shared" si="1"/>
        <v>200120</v>
      </c>
      <c r="F41" s="159">
        <f t="shared" si="1"/>
        <v>105000</v>
      </c>
      <c r="G41" s="159">
        <f t="shared" si="1"/>
        <v>2482800</v>
      </c>
      <c r="H41" s="159">
        <f t="shared" si="1"/>
        <v>5000</v>
      </c>
      <c r="I41" s="159">
        <f t="shared" si="1"/>
        <v>0</v>
      </c>
      <c r="J41" s="159">
        <f t="shared" si="1"/>
        <v>0</v>
      </c>
      <c r="K41" s="159">
        <f t="shared" si="1"/>
        <v>2760</v>
      </c>
      <c r="L41" s="160">
        <f t="shared" si="1"/>
        <v>0</v>
      </c>
    </row>
    <row r="42" spans="1:12" ht="39" thickBot="1">
      <c r="A42" s="8" t="s">
        <v>37</v>
      </c>
      <c r="B42" s="263">
        <f>SUM(B41:L41)</f>
        <v>3136440</v>
      </c>
      <c r="C42" s="264"/>
      <c r="D42" s="264"/>
      <c r="E42" s="265"/>
      <c r="F42" s="265"/>
      <c r="G42" s="265"/>
      <c r="H42" s="265"/>
      <c r="I42" s="265"/>
      <c r="J42" s="265"/>
      <c r="K42" s="265"/>
      <c r="L42" s="266"/>
    </row>
    <row r="43" spans="4:5" ht="13.5" thickBot="1">
      <c r="D43" s="11"/>
      <c r="E43" s="12"/>
    </row>
    <row r="44" spans="1:12" ht="16.5" thickBot="1">
      <c r="A44" s="243" t="s">
        <v>11</v>
      </c>
      <c r="B44" s="251" t="s">
        <v>61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3"/>
    </row>
    <row r="45" spans="1:12" ht="12.75">
      <c r="A45" s="244"/>
      <c r="B45" s="254" t="s">
        <v>64</v>
      </c>
      <c r="C45" s="255"/>
      <c r="D45" s="256"/>
      <c r="E45" s="257" t="s">
        <v>65</v>
      </c>
      <c r="F45" s="245" t="s">
        <v>66</v>
      </c>
      <c r="G45" s="247" t="s">
        <v>67</v>
      </c>
      <c r="H45" s="248"/>
      <c r="I45" s="245" t="s">
        <v>68</v>
      </c>
      <c r="J45" s="245" t="s">
        <v>69</v>
      </c>
      <c r="K45" s="245" t="s">
        <v>70</v>
      </c>
      <c r="L45" s="249" t="s">
        <v>71</v>
      </c>
    </row>
    <row r="46" spans="1:12" ht="68.25" thickBot="1">
      <c r="A46" s="58" t="s">
        <v>98</v>
      </c>
      <c r="B46" s="130" t="s">
        <v>74</v>
      </c>
      <c r="C46" s="131" t="s">
        <v>75</v>
      </c>
      <c r="D46" s="132" t="s">
        <v>97</v>
      </c>
      <c r="E46" s="258"/>
      <c r="F46" s="246"/>
      <c r="G46" s="133" t="s">
        <v>77</v>
      </c>
      <c r="H46" s="133" t="s">
        <v>78</v>
      </c>
      <c r="I46" s="246"/>
      <c r="J46" s="246"/>
      <c r="K46" s="246"/>
      <c r="L46" s="250"/>
    </row>
    <row r="47" spans="1:12" ht="12.75">
      <c r="A47" s="134"/>
      <c r="B47" s="135"/>
      <c r="C47" s="136"/>
      <c r="D47" s="137"/>
      <c r="E47" s="138"/>
      <c r="F47" s="139"/>
      <c r="G47" s="140"/>
      <c r="H47" s="140"/>
      <c r="I47" s="140"/>
      <c r="J47" s="140"/>
      <c r="K47" s="140"/>
      <c r="L47" s="141"/>
    </row>
    <row r="48" spans="1:12" ht="12.75">
      <c r="A48" s="161">
        <v>671</v>
      </c>
      <c r="B48" s="201">
        <v>340760</v>
      </c>
      <c r="C48" s="202"/>
      <c r="D48" s="203"/>
      <c r="E48" s="204"/>
      <c r="F48" s="205"/>
      <c r="G48" s="206"/>
      <c r="H48" s="206"/>
      <c r="I48" s="206"/>
      <c r="J48" s="206"/>
      <c r="K48" s="206"/>
      <c r="L48" s="207"/>
    </row>
    <row r="49" spans="1:12" ht="12.75">
      <c r="A49" s="161">
        <v>661</v>
      </c>
      <c r="B49" s="201"/>
      <c r="C49" s="202"/>
      <c r="D49" s="203"/>
      <c r="E49" s="204">
        <v>200000</v>
      </c>
      <c r="F49" s="205"/>
      <c r="G49" s="206"/>
      <c r="H49" s="206"/>
      <c r="I49" s="206"/>
      <c r="J49" s="206"/>
      <c r="K49" s="206"/>
      <c r="L49" s="207"/>
    </row>
    <row r="50" spans="1:12" ht="12.75">
      <c r="A50" s="161">
        <v>652</v>
      </c>
      <c r="B50" s="201"/>
      <c r="C50" s="202"/>
      <c r="D50" s="203"/>
      <c r="E50" s="204"/>
      <c r="F50" s="205">
        <v>100000</v>
      </c>
      <c r="G50" s="206"/>
      <c r="H50" s="206"/>
      <c r="I50" s="206"/>
      <c r="J50" s="206"/>
      <c r="K50" s="206"/>
      <c r="L50" s="207"/>
    </row>
    <row r="51" spans="1:12" ht="13.5" customHeight="1">
      <c r="A51" s="142">
        <v>652</v>
      </c>
      <c r="B51" s="208"/>
      <c r="C51" s="209"/>
      <c r="D51" s="210"/>
      <c r="E51" s="211"/>
      <c r="F51" s="212">
        <v>5000</v>
      </c>
      <c r="G51" s="213"/>
      <c r="H51" s="213"/>
      <c r="I51" s="213"/>
      <c r="J51" s="213"/>
      <c r="K51" s="213"/>
      <c r="L51" s="214"/>
    </row>
    <row r="52" spans="1:12" ht="13.5" customHeight="1">
      <c r="A52" s="142">
        <v>721</v>
      </c>
      <c r="B52" s="208"/>
      <c r="C52" s="209"/>
      <c r="D52" s="210"/>
      <c r="E52" s="211"/>
      <c r="F52" s="212"/>
      <c r="G52" s="213"/>
      <c r="H52" s="213"/>
      <c r="I52" s="213"/>
      <c r="J52" s="213"/>
      <c r="K52" s="213">
        <v>2760</v>
      </c>
      <c r="L52" s="214"/>
    </row>
    <row r="53" spans="1:12" ht="13.5" customHeight="1">
      <c r="A53" s="142">
        <v>6361</v>
      </c>
      <c r="B53" s="208"/>
      <c r="C53" s="209"/>
      <c r="D53" s="210"/>
      <c r="E53" s="211"/>
      <c r="F53" s="212"/>
      <c r="G53" s="213">
        <v>2482800</v>
      </c>
      <c r="H53" s="213"/>
      <c r="I53" s="213"/>
      <c r="J53" s="213"/>
      <c r="K53" s="213"/>
      <c r="L53" s="214"/>
    </row>
    <row r="54" spans="1:12" ht="13.5" customHeight="1">
      <c r="A54" s="147">
        <v>641</v>
      </c>
      <c r="B54" s="208"/>
      <c r="C54" s="209"/>
      <c r="D54" s="210"/>
      <c r="E54" s="211">
        <v>120</v>
      </c>
      <c r="F54" s="212"/>
      <c r="G54" s="213"/>
      <c r="H54" s="213"/>
      <c r="I54" s="213"/>
      <c r="J54" s="213"/>
      <c r="K54" s="213"/>
      <c r="L54" s="214"/>
    </row>
    <row r="55" spans="1:12" ht="13.5" customHeight="1">
      <c r="A55" s="148"/>
      <c r="B55" s="208"/>
      <c r="C55" s="209"/>
      <c r="D55" s="210"/>
      <c r="E55" s="211"/>
      <c r="F55" s="212"/>
      <c r="G55" s="213"/>
      <c r="H55" s="213"/>
      <c r="I55" s="213"/>
      <c r="J55" s="213"/>
      <c r="K55" s="213"/>
      <c r="L55" s="214"/>
    </row>
    <row r="56" spans="1:12" ht="13.5" customHeight="1">
      <c r="A56" s="148"/>
      <c r="B56" s="208"/>
      <c r="C56" s="209"/>
      <c r="D56" s="210"/>
      <c r="E56" s="211"/>
      <c r="F56" s="212"/>
      <c r="G56" s="213"/>
      <c r="H56" s="213"/>
      <c r="I56" s="213"/>
      <c r="J56" s="213"/>
      <c r="K56" s="213"/>
      <c r="L56" s="214"/>
    </row>
    <row r="57" spans="1:12" ht="12.75">
      <c r="A57" s="148"/>
      <c r="B57" s="208"/>
      <c r="C57" s="209"/>
      <c r="D57" s="210"/>
      <c r="E57" s="211"/>
      <c r="F57" s="212"/>
      <c r="G57" s="213"/>
      <c r="H57" s="213"/>
      <c r="I57" s="213"/>
      <c r="J57" s="213"/>
      <c r="K57" s="213"/>
      <c r="L57" s="214"/>
    </row>
    <row r="58" spans="1:12" s="1" customFormat="1" ht="12.75">
      <c r="A58" s="148"/>
      <c r="B58" s="208"/>
      <c r="C58" s="209"/>
      <c r="D58" s="210"/>
      <c r="E58" s="211"/>
      <c r="F58" s="212"/>
      <c r="G58" s="213"/>
      <c r="H58" s="213"/>
      <c r="I58" s="213"/>
      <c r="J58" s="213"/>
      <c r="K58" s="213"/>
      <c r="L58" s="214"/>
    </row>
    <row r="59" spans="1:12" s="1" customFormat="1" ht="13.5" thickBot="1">
      <c r="A59" s="149"/>
      <c r="B59" s="215"/>
      <c r="C59" s="216"/>
      <c r="D59" s="217"/>
      <c r="E59" s="218"/>
      <c r="F59" s="219"/>
      <c r="G59" s="220"/>
      <c r="H59" s="220"/>
      <c r="I59" s="220"/>
      <c r="J59" s="220"/>
      <c r="K59" s="220"/>
      <c r="L59" s="221"/>
    </row>
    <row r="60" spans="1:12" ht="26.25" thickBot="1">
      <c r="A60" s="154" t="s">
        <v>12</v>
      </c>
      <c r="B60" s="222">
        <f>SUM(B47:B59)</f>
        <v>340760</v>
      </c>
      <c r="C60" s="223">
        <f aca="true" t="shared" si="2" ref="C60:L60">SUM(C47:C59)</f>
        <v>0</v>
      </c>
      <c r="D60" s="224">
        <f t="shared" si="2"/>
        <v>0</v>
      </c>
      <c r="E60" s="225">
        <f t="shared" si="2"/>
        <v>200120</v>
      </c>
      <c r="F60" s="226">
        <f t="shared" si="2"/>
        <v>105000</v>
      </c>
      <c r="G60" s="226">
        <f t="shared" si="2"/>
        <v>2482800</v>
      </c>
      <c r="H60" s="226">
        <f t="shared" si="2"/>
        <v>0</v>
      </c>
      <c r="I60" s="226">
        <f t="shared" si="2"/>
        <v>0</v>
      </c>
      <c r="J60" s="226">
        <f t="shared" si="2"/>
        <v>0</v>
      </c>
      <c r="K60" s="226">
        <f t="shared" si="2"/>
        <v>2760</v>
      </c>
      <c r="L60" s="227">
        <f t="shared" si="2"/>
        <v>0</v>
      </c>
    </row>
    <row r="61" spans="1:12" ht="29.25" customHeight="1" thickBot="1">
      <c r="A61" s="8" t="s">
        <v>99</v>
      </c>
      <c r="B61" s="259">
        <f>SUM(B60:L60)</f>
        <v>3131440</v>
      </c>
      <c r="C61" s="260"/>
      <c r="D61" s="260"/>
      <c r="E61" s="261"/>
      <c r="F61" s="261"/>
      <c r="G61" s="261"/>
      <c r="H61" s="261"/>
      <c r="I61" s="261"/>
      <c r="J61" s="261"/>
      <c r="K61" s="261"/>
      <c r="L61" s="262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B61:L61"/>
    <mergeCell ref="C2:J2"/>
    <mergeCell ref="L26:L27"/>
    <mergeCell ref="B42:L42"/>
    <mergeCell ref="B23:L23"/>
    <mergeCell ref="B4:L4"/>
    <mergeCell ref="B5:D5"/>
    <mergeCell ref="E5:E6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1:L1"/>
    <mergeCell ref="A4:A5"/>
    <mergeCell ref="F5:F6"/>
    <mergeCell ref="G5:H5"/>
    <mergeCell ref="I5:I6"/>
    <mergeCell ref="J5:J6"/>
    <mergeCell ref="K5:K6"/>
    <mergeCell ref="L5:L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3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8" width="10.7109375" style="122" customWidth="1"/>
    <col min="9" max="9" width="10.57421875" style="122" customWidth="1"/>
    <col min="10" max="14" width="8.7109375" style="122" customWidth="1"/>
    <col min="15" max="15" width="13.28125" style="122" customWidth="1"/>
    <col min="16" max="20" width="10.7109375" style="122" customWidth="1"/>
    <col min="21" max="21" width="10.8515625" style="122" customWidth="1"/>
    <col min="22" max="26" width="8.7109375" style="122" customWidth="1"/>
    <col min="27" max="27" width="13.140625" style="122" customWidth="1"/>
    <col min="28" max="33" width="10.710937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76" t="s">
        <v>105</v>
      </c>
      <c r="B1" s="277"/>
      <c r="C1" s="280" t="s">
        <v>13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2"/>
      <c r="O1" s="280" t="s">
        <v>13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2"/>
      <c r="AA1" s="281" t="s">
        <v>13</v>
      </c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2"/>
    </row>
    <row r="2" spans="1:38" ht="27.75" customHeight="1">
      <c r="A2" s="276"/>
      <c r="B2" s="277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83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5"/>
    </row>
    <row r="3" spans="1:38" ht="18.75">
      <c r="A3" s="278"/>
      <c r="B3" s="279"/>
      <c r="C3" s="271" t="s">
        <v>34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3"/>
      <c r="O3" s="289" t="s">
        <v>35</v>
      </c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5"/>
      <c r="AA3" s="274" t="s">
        <v>61</v>
      </c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5"/>
    </row>
    <row r="4" spans="1:38" s="74" customFormat="1" ht="48" customHeight="1">
      <c r="A4" s="72" t="s">
        <v>62</v>
      </c>
      <c r="B4" s="73">
        <v>18073</v>
      </c>
      <c r="C4" s="267" t="s">
        <v>63</v>
      </c>
      <c r="D4" s="286" t="s">
        <v>64</v>
      </c>
      <c r="E4" s="287"/>
      <c r="F4" s="288"/>
      <c r="G4" s="290" t="s">
        <v>65</v>
      </c>
      <c r="H4" s="290" t="s">
        <v>66</v>
      </c>
      <c r="I4" s="292" t="s">
        <v>67</v>
      </c>
      <c r="J4" s="293"/>
      <c r="K4" s="290" t="s">
        <v>68</v>
      </c>
      <c r="L4" s="290" t="s">
        <v>69</v>
      </c>
      <c r="M4" s="290" t="s">
        <v>70</v>
      </c>
      <c r="N4" s="294" t="s">
        <v>71</v>
      </c>
      <c r="O4" s="296" t="s">
        <v>38</v>
      </c>
      <c r="P4" s="286" t="s">
        <v>64</v>
      </c>
      <c r="Q4" s="287"/>
      <c r="R4" s="288"/>
      <c r="S4" s="290" t="s">
        <v>65</v>
      </c>
      <c r="T4" s="290" t="s">
        <v>66</v>
      </c>
      <c r="U4" s="292" t="s">
        <v>67</v>
      </c>
      <c r="V4" s="293"/>
      <c r="W4" s="290" t="s">
        <v>68</v>
      </c>
      <c r="X4" s="290" t="s">
        <v>69</v>
      </c>
      <c r="Y4" s="290" t="s">
        <v>70</v>
      </c>
      <c r="Z4" s="294" t="s">
        <v>71</v>
      </c>
      <c r="AA4" s="298" t="s">
        <v>72</v>
      </c>
      <c r="AB4" s="286" t="s">
        <v>64</v>
      </c>
      <c r="AC4" s="287"/>
      <c r="AD4" s="288"/>
      <c r="AE4" s="290" t="s">
        <v>65</v>
      </c>
      <c r="AF4" s="290" t="s">
        <v>66</v>
      </c>
      <c r="AG4" s="292" t="s">
        <v>67</v>
      </c>
      <c r="AH4" s="293"/>
      <c r="AI4" s="290" t="s">
        <v>68</v>
      </c>
      <c r="AJ4" s="290" t="s">
        <v>69</v>
      </c>
      <c r="AK4" s="290" t="s">
        <v>70</v>
      </c>
      <c r="AL4" s="294" t="s">
        <v>71</v>
      </c>
    </row>
    <row r="5" spans="1:38" ht="94.5">
      <c r="A5" s="75" t="s">
        <v>73</v>
      </c>
      <c r="B5" s="76" t="s">
        <v>154</v>
      </c>
      <c r="C5" s="268"/>
      <c r="D5" s="77" t="s">
        <v>74</v>
      </c>
      <c r="E5" s="77" t="s">
        <v>75</v>
      </c>
      <c r="F5" s="77" t="s">
        <v>76</v>
      </c>
      <c r="G5" s="291"/>
      <c r="H5" s="291"/>
      <c r="I5" s="78" t="s">
        <v>77</v>
      </c>
      <c r="J5" s="78" t="s">
        <v>78</v>
      </c>
      <c r="K5" s="291"/>
      <c r="L5" s="291"/>
      <c r="M5" s="291"/>
      <c r="N5" s="295"/>
      <c r="O5" s="297"/>
      <c r="P5" s="77" t="s">
        <v>74</v>
      </c>
      <c r="Q5" s="77" t="s">
        <v>75</v>
      </c>
      <c r="R5" s="77" t="s">
        <v>76</v>
      </c>
      <c r="S5" s="291"/>
      <c r="T5" s="291"/>
      <c r="U5" s="78" t="s">
        <v>77</v>
      </c>
      <c r="V5" s="78" t="s">
        <v>78</v>
      </c>
      <c r="W5" s="291"/>
      <c r="X5" s="291"/>
      <c r="Y5" s="291"/>
      <c r="Z5" s="295"/>
      <c r="AA5" s="299"/>
      <c r="AB5" s="77" t="s">
        <v>74</v>
      </c>
      <c r="AC5" s="77" t="s">
        <v>75</v>
      </c>
      <c r="AD5" s="77" t="s">
        <v>76</v>
      </c>
      <c r="AE5" s="291"/>
      <c r="AF5" s="291"/>
      <c r="AG5" s="78" t="s">
        <v>77</v>
      </c>
      <c r="AH5" s="78" t="s">
        <v>78</v>
      </c>
      <c r="AI5" s="291"/>
      <c r="AJ5" s="291"/>
      <c r="AK5" s="291"/>
      <c r="AL5" s="295"/>
    </row>
    <row r="6" spans="1:38" ht="12.75">
      <c r="A6" s="269" t="s">
        <v>39</v>
      </c>
      <c r="B6" s="270"/>
      <c r="C6" s="79">
        <f>SUM(C7,C83,C100)</f>
        <v>3173170</v>
      </c>
      <c r="D6" s="80">
        <f aca="true" t="shared" si="0" ref="D6:N6">SUM(D7,D83,D100)</f>
        <v>340760</v>
      </c>
      <c r="E6" s="80">
        <f t="shared" si="0"/>
        <v>0</v>
      </c>
      <c r="F6" s="80">
        <f t="shared" si="0"/>
        <v>0</v>
      </c>
      <c r="G6" s="80">
        <f t="shared" si="0"/>
        <v>120130</v>
      </c>
      <c r="H6" s="80">
        <f t="shared" si="0"/>
        <v>30000</v>
      </c>
      <c r="I6" s="80">
        <f t="shared" si="0"/>
        <v>2510520</v>
      </c>
      <c r="J6" s="80">
        <f t="shared" si="0"/>
        <v>15000</v>
      </c>
      <c r="K6" s="80">
        <f t="shared" si="0"/>
        <v>0</v>
      </c>
      <c r="L6" s="80">
        <f t="shared" si="0"/>
        <v>4000</v>
      </c>
      <c r="M6" s="80">
        <f t="shared" si="0"/>
        <v>0</v>
      </c>
      <c r="N6" s="81">
        <f t="shared" si="0"/>
        <v>0</v>
      </c>
      <c r="O6" s="82">
        <f aca="true" t="shared" si="1" ref="O6:AL6">SUM(O7,O83,O100)</f>
        <v>3136440</v>
      </c>
      <c r="P6" s="83">
        <f t="shared" si="1"/>
        <v>340760</v>
      </c>
      <c r="Q6" s="83">
        <f t="shared" si="1"/>
        <v>0</v>
      </c>
      <c r="R6" s="83">
        <f t="shared" si="1"/>
        <v>0</v>
      </c>
      <c r="S6" s="83">
        <f t="shared" si="1"/>
        <v>60120</v>
      </c>
      <c r="T6" s="83">
        <f t="shared" si="1"/>
        <v>105000</v>
      </c>
      <c r="U6" s="83">
        <f t="shared" si="1"/>
        <v>2482800</v>
      </c>
      <c r="V6" s="83">
        <f t="shared" si="1"/>
        <v>5000</v>
      </c>
      <c r="W6" s="84">
        <f t="shared" si="1"/>
        <v>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2">
        <f t="shared" si="1"/>
        <v>3131440</v>
      </c>
      <c r="AB6" s="83">
        <f t="shared" si="1"/>
        <v>340760</v>
      </c>
      <c r="AC6" s="83">
        <f t="shared" si="1"/>
        <v>0</v>
      </c>
      <c r="AD6" s="83">
        <f t="shared" si="1"/>
        <v>0</v>
      </c>
      <c r="AE6" s="83">
        <f t="shared" si="1"/>
        <v>100120</v>
      </c>
      <c r="AF6" s="83">
        <f t="shared" si="1"/>
        <v>105000</v>
      </c>
      <c r="AG6" s="83">
        <f t="shared" si="1"/>
        <v>2482800</v>
      </c>
      <c r="AH6" s="83">
        <f t="shared" si="1"/>
        <v>0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3173170</v>
      </c>
      <c r="D7" s="89">
        <f aca="true" t="shared" si="2" ref="D7:N7">SUM(D8,D22,D32,D48,D60,D64,D69)</f>
        <v>340760</v>
      </c>
      <c r="E7" s="89">
        <f t="shared" si="2"/>
        <v>0</v>
      </c>
      <c r="F7" s="89">
        <f t="shared" si="2"/>
        <v>0</v>
      </c>
      <c r="G7" s="89">
        <f t="shared" si="2"/>
        <v>120130</v>
      </c>
      <c r="H7" s="89">
        <f t="shared" si="2"/>
        <v>30000</v>
      </c>
      <c r="I7" s="89">
        <f t="shared" si="2"/>
        <v>2510520</v>
      </c>
      <c r="J7" s="89">
        <f t="shared" si="2"/>
        <v>15000</v>
      </c>
      <c r="K7" s="89">
        <f t="shared" si="2"/>
        <v>0</v>
      </c>
      <c r="L7" s="89">
        <f t="shared" si="2"/>
        <v>4000</v>
      </c>
      <c r="M7" s="89">
        <f t="shared" si="2"/>
        <v>0</v>
      </c>
      <c r="N7" s="90">
        <f t="shared" si="2"/>
        <v>0</v>
      </c>
      <c r="O7" s="88">
        <f aca="true" t="shared" si="3" ref="O7:AL7">SUM(O8,O22,O32,O48,O60,O64,O69)</f>
        <v>3136440</v>
      </c>
      <c r="P7" s="89">
        <f t="shared" si="3"/>
        <v>340760</v>
      </c>
      <c r="Q7" s="89">
        <f t="shared" si="3"/>
        <v>0</v>
      </c>
      <c r="R7" s="89">
        <f t="shared" si="3"/>
        <v>0</v>
      </c>
      <c r="S7" s="89">
        <f t="shared" si="3"/>
        <v>60120</v>
      </c>
      <c r="T7" s="89">
        <f t="shared" si="3"/>
        <v>105000</v>
      </c>
      <c r="U7" s="89">
        <f t="shared" si="3"/>
        <v>2482800</v>
      </c>
      <c r="V7" s="89">
        <f t="shared" si="3"/>
        <v>5000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0">
        <f t="shared" si="3"/>
        <v>0</v>
      </c>
      <c r="AA7" s="88">
        <f t="shared" si="3"/>
        <v>3131440</v>
      </c>
      <c r="AB7" s="89">
        <f t="shared" si="3"/>
        <v>340760</v>
      </c>
      <c r="AC7" s="89">
        <f t="shared" si="3"/>
        <v>0</v>
      </c>
      <c r="AD7" s="89">
        <f t="shared" si="3"/>
        <v>0</v>
      </c>
      <c r="AE7" s="89">
        <f t="shared" si="3"/>
        <v>100120</v>
      </c>
      <c r="AF7" s="89">
        <f t="shared" si="3"/>
        <v>105000</v>
      </c>
      <c r="AG7" s="89">
        <f t="shared" si="3"/>
        <v>2482800</v>
      </c>
      <c r="AH7" s="89">
        <f t="shared" si="3"/>
        <v>0</v>
      </c>
      <c r="AI7" s="91">
        <f t="shared" si="3"/>
        <v>0</v>
      </c>
      <c r="AJ7" s="91">
        <f t="shared" si="3"/>
        <v>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f>SUM(C9)</f>
        <v>2886410</v>
      </c>
      <c r="D8" s="94">
        <f aca="true" t="shared" si="4" ref="D8:N8">SUM(D9)</f>
        <v>340760</v>
      </c>
      <c r="E8" s="94">
        <f t="shared" si="4"/>
        <v>0</v>
      </c>
      <c r="F8" s="94">
        <f t="shared" si="4"/>
        <v>0</v>
      </c>
      <c r="G8" s="94">
        <f t="shared" si="4"/>
        <v>10130</v>
      </c>
      <c r="H8" s="94">
        <f t="shared" si="4"/>
        <v>6000</v>
      </c>
      <c r="I8" s="94">
        <f t="shared" si="4"/>
        <v>2510520</v>
      </c>
      <c r="J8" s="94">
        <f t="shared" si="4"/>
        <v>15000</v>
      </c>
      <c r="K8" s="94">
        <f t="shared" si="4"/>
        <v>0</v>
      </c>
      <c r="L8" s="94">
        <f t="shared" si="4"/>
        <v>4000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2843680</v>
      </c>
      <c r="P8" s="94">
        <f t="shared" si="5"/>
        <v>340760</v>
      </c>
      <c r="Q8" s="94">
        <f t="shared" si="5"/>
        <v>0</v>
      </c>
      <c r="R8" s="94">
        <f t="shared" si="5"/>
        <v>0</v>
      </c>
      <c r="S8" s="94">
        <f t="shared" si="5"/>
        <v>10120</v>
      </c>
      <c r="T8" s="94">
        <f t="shared" si="5"/>
        <v>5000</v>
      </c>
      <c r="U8" s="94">
        <f t="shared" si="5"/>
        <v>2482800</v>
      </c>
      <c r="V8" s="94">
        <f t="shared" si="5"/>
        <v>5000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2838680</v>
      </c>
      <c r="AB8" s="94">
        <f t="shared" si="5"/>
        <v>340760</v>
      </c>
      <c r="AC8" s="94">
        <f t="shared" si="5"/>
        <v>0</v>
      </c>
      <c r="AD8" s="94">
        <f t="shared" si="5"/>
        <v>0</v>
      </c>
      <c r="AE8" s="94">
        <f t="shared" si="5"/>
        <v>10120</v>
      </c>
      <c r="AF8" s="94">
        <f t="shared" si="5"/>
        <v>5000</v>
      </c>
      <c r="AG8" s="94">
        <f t="shared" si="5"/>
        <v>2482800</v>
      </c>
      <c r="AH8" s="94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2886410</v>
      </c>
      <c r="D9" s="99">
        <f aca="true" t="shared" si="6" ref="D9:N9">SUM(D10,D14,D20)</f>
        <v>340760</v>
      </c>
      <c r="E9" s="99">
        <f t="shared" si="6"/>
        <v>0</v>
      </c>
      <c r="F9" s="99">
        <f t="shared" si="6"/>
        <v>0</v>
      </c>
      <c r="G9" s="99">
        <f t="shared" si="6"/>
        <v>10130</v>
      </c>
      <c r="H9" s="99">
        <f t="shared" si="6"/>
        <v>6000</v>
      </c>
      <c r="I9" s="99">
        <f t="shared" si="6"/>
        <v>2510520</v>
      </c>
      <c r="J9" s="99">
        <f t="shared" si="6"/>
        <v>15000</v>
      </c>
      <c r="K9" s="99">
        <f t="shared" si="6"/>
        <v>0</v>
      </c>
      <c r="L9" s="99">
        <f t="shared" si="6"/>
        <v>4000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2843680</v>
      </c>
      <c r="P9" s="99">
        <f t="shared" si="7"/>
        <v>340760</v>
      </c>
      <c r="Q9" s="99">
        <f t="shared" si="7"/>
        <v>0</v>
      </c>
      <c r="R9" s="99">
        <f t="shared" si="7"/>
        <v>0</v>
      </c>
      <c r="S9" s="99">
        <f t="shared" si="7"/>
        <v>10120</v>
      </c>
      <c r="T9" s="99">
        <f t="shared" si="7"/>
        <v>5000</v>
      </c>
      <c r="U9" s="99">
        <f t="shared" si="7"/>
        <v>2482800</v>
      </c>
      <c r="V9" s="99">
        <f t="shared" si="7"/>
        <v>5000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2838680</v>
      </c>
      <c r="AB9" s="99">
        <f t="shared" si="7"/>
        <v>340760</v>
      </c>
      <c r="AC9" s="99">
        <f t="shared" si="7"/>
        <v>0</v>
      </c>
      <c r="AD9" s="99">
        <f t="shared" si="7"/>
        <v>0</v>
      </c>
      <c r="AE9" s="99">
        <f t="shared" si="7"/>
        <v>10120</v>
      </c>
      <c r="AF9" s="99">
        <f t="shared" si="7"/>
        <v>5000</v>
      </c>
      <c r="AG9" s="99">
        <f t="shared" si="7"/>
        <v>2482800</v>
      </c>
      <c r="AH9" s="99">
        <f t="shared" si="7"/>
        <v>0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2487720</v>
      </c>
      <c r="D10" s="99">
        <f t="shared" si="8"/>
        <v>0</v>
      </c>
      <c r="E10" s="99">
        <f t="shared" si="8"/>
        <v>0</v>
      </c>
      <c r="F10" s="99">
        <f t="shared" si="8"/>
        <v>0</v>
      </c>
      <c r="G10" s="99">
        <f t="shared" si="8"/>
        <v>0</v>
      </c>
      <c r="H10" s="99">
        <f t="shared" si="8"/>
        <v>0</v>
      </c>
      <c r="I10" s="99">
        <f t="shared" si="8"/>
        <v>2487720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2460000</v>
      </c>
      <c r="P10" s="99"/>
      <c r="Q10" s="99"/>
      <c r="R10" s="99"/>
      <c r="S10" s="99"/>
      <c r="T10" s="99"/>
      <c r="U10" s="99">
        <v>2460000</v>
      </c>
      <c r="V10" s="99"/>
      <c r="W10" s="101"/>
      <c r="X10" s="101"/>
      <c r="Y10" s="101"/>
      <c r="Z10" s="100"/>
      <c r="AA10" s="88">
        <f>SUM(AB10:AL10)</f>
        <v>2460000</v>
      </c>
      <c r="AB10" s="99"/>
      <c r="AC10" s="99"/>
      <c r="AD10" s="99"/>
      <c r="AE10" s="99"/>
      <c r="AF10" s="99"/>
      <c r="AG10" s="99">
        <v>2460000</v>
      </c>
      <c r="AH10" s="99"/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1994820</v>
      </c>
      <c r="D11" s="105"/>
      <c r="E11" s="105"/>
      <c r="F11" s="105"/>
      <c r="G11" s="105"/>
      <c r="H11" s="105"/>
      <c r="I11" s="105">
        <v>1994820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/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147800</v>
      </c>
      <c r="D12" s="105"/>
      <c r="E12" s="105"/>
      <c r="F12" s="105"/>
      <c r="G12" s="105"/>
      <c r="H12" s="105"/>
      <c r="I12" s="105">
        <v>147800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/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345100</v>
      </c>
      <c r="D13" s="105"/>
      <c r="E13" s="105"/>
      <c r="F13" s="105"/>
      <c r="G13" s="105"/>
      <c r="H13" s="105"/>
      <c r="I13" s="105">
        <v>345100</v>
      </c>
      <c r="J13" s="105"/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/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/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396090</v>
      </c>
      <c r="D14" s="99">
        <f>SUM(D15:D19)</f>
        <v>338160</v>
      </c>
      <c r="E14" s="99">
        <f aca="true" t="shared" si="9" ref="E14:N14">SUM(E15:E19)</f>
        <v>0</v>
      </c>
      <c r="F14" s="99">
        <f t="shared" si="9"/>
        <v>0</v>
      </c>
      <c r="G14" s="99">
        <v>10130</v>
      </c>
      <c r="H14" s="99">
        <v>6000</v>
      </c>
      <c r="I14" s="99">
        <f t="shared" si="9"/>
        <v>22800</v>
      </c>
      <c r="J14" s="99">
        <f t="shared" si="9"/>
        <v>15000</v>
      </c>
      <c r="K14" s="99">
        <f t="shared" si="9"/>
        <v>0</v>
      </c>
      <c r="L14" s="99">
        <f t="shared" si="9"/>
        <v>4000</v>
      </c>
      <c r="M14" s="99">
        <f t="shared" si="9"/>
        <v>0</v>
      </c>
      <c r="N14" s="100">
        <f t="shared" si="9"/>
        <v>0</v>
      </c>
      <c r="O14" s="88">
        <f>SUM(P14:Z14)</f>
        <v>381080</v>
      </c>
      <c r="P14" s="99">
        <v>338160</v>
      </c>
      <c r="Q14" s="99"/>
      <c r="R14" s="99"/>
      <c r="S14" s="99">
        <v>10120</v>
      </c>
      <c r="T14" s="99">
        <v>5000</v>
      </c>
      <c r="U14" s="99">
        <v>22800</v>
      </c>
      <c r="V14" s="99">
        <v>5000</v>
      </c>
      <c r="W14" s="101"/>
      <c r="X14" s="101"/>
      <c r="Y14" s="101"/>
      <c r="Z14" s="100"/>
      <c r="AA14" s="88">
        <f>SUM(AB14:AL14)</f>
        <v>376080</v>
      </c>
      <c r="AB14" s="99">
        <v>338160</v>
      </c>
      <c r="AC14" s="99"/>
      <c r="AD14" s="99"/>
      <c r="AE14" s="99">
        <v>10120</v>
      </c>
      <c r="AF14" s="99">
        <v>5000</v>
      </c>
      <c r="AG14" s="99">
        <v>22800</v>
      </c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85000</v>
      </c>
      <c r="D15" s="105">
        <v>85000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7"/>
      <c r="P15" s="108"/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/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146160</v>
      </c>
      <c r="D16" s="105">
        <v>146160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7"/>
      <c r="P16" s="108"/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/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122630</v>
      </c>
      <c r="D17" s="105">
        <v>95000</v>
      </c>
      <c r="E17" s="105"/>
      <c r="F17" s="105"/>
      <c r="G17" s="105">
        <v>10130</v>
      </c>
      <c r="H17" s="105">
        <v>6000</v>
      </c>
      <c r="I17" s="105">
        <v>11500</v>
      </c>
      <c r="J17" s="105"/>
      <c r="K17" s="105"/>
      <c r="L17" s="105"/>
      <c r="M17" s="105"/>
      <c r="N17" s="106"/>
      <c r="O17" s="107"/>
      <c r="P17" s="108"/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/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17000</v>
      </c>
      <c r="D18" s="105">
        <v>2000</v>
      </c>
      <c r="E18" s="105"/>
      <c r="F18" s="105"/>
      <c r="G18" s="105"/>
      <c r="H18" s="105"/>
      <c r="I18" s="105"/>
      <c r="J18" s="105">
        <v>15000</v>
      </c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25300</v>
      </c>
      <c r="D19" s="105">
        <v>10000</v>
      </c>
      <c r="E19" s="105"/>
      <c r="F19" s="105"/>
      <c r="G19" s="105"/>
      <c r="H19" s="105"/>
      <c r="I19" s="105">
        <v>11300</v>
      </c>
      <c r="J19" s="105"/>
      <c r="K19" s="105"/>
      <c r="L19" s="105">
        <v>4000</v>
      </c>
      <c r="M19" s="105"/>
      <c r="N19" s="106"/>
      <c r="O19" s="107"/>
      <c r="P19" s="108"/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/>
      <c r="AB19" s="108"/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2600</v>
      </c>
      <c r="D20" s="99">
        <f aca="true" t="shared" si="10" ref="D20:N20">SUM(D21)</f>
        <v>2600</v>
      </c>
      <c r="E20" s="99">
        <f t="shared" si="10"/>
        <v>0</v>
      </c>
      <c r="F20" s="99">
        <f t="shared" si="10"/>
        <v>0</v>
      </c>
      <c r="G20" s="99">
        <f t="shared" si="10"/>
        <v>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2600</v>
      </c>
      <c r="P20" s="99">
        <v>2600</v>
      </c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2600</v>
      </c>
      <c r="AB20" s="99">
        <v>2600</v>
      </c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2600</v>
      </c>
      <c r="D21" s="105">
        <v>2600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/>
      <c r="P21" s="108"/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/>
      <c r="AB21" s="108"/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24000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24000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100000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100000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100000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100000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24000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24000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100000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100000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100000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100000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24000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24000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100000</v>
      </c>
      <c r="P24" s="99"/>
      <c r="Q24" s="99"/>
      <c r="R24" s="99"/>
      <c r="S24" s="99"/>
      <c r="T24" s="99">
        <v>100000</v>
      </c>
      <c r="U24" s="124"/>
      <c r="V24" s="99"/>
      <c r="W24" s="101"/>
      <c r="X24" s="101"/>
      <c r="Y24" s="101"/>
      <c r="Z24" s="100"/>
      <c r="AA24" s="88">
        <f aca="true" t="shared" si="16" ref="AA24:AA31">SUM(AB24:AL24)</f>
        <v>100000</v>
      </c>
      <c r="AB24" s="99"/>
      <c r="AC24" s="99"/>
      <c r="AD24" s="99"/>
      <c r="AE24" s="99"/>
      <c r="AF24" s="99">
        <v>100000</v>
      </c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24000</v>
      </c>
      <c r="D26" s="105"/>
      <c r="E26" s="105"/>
      <c r="F26" s="105"/>
      <c r="G26" s="105"/>
      <c r="H26" s="105">
        <v>24000</v>
      </c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>
        <f aca="true" t="shared" si="17" ref="D30:N30">SUM(D31)</f>
        <v>0</v>
      </c>
      <c r="E30" s="99">
        <f t="shared" si="17"/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262760</v>
      </c>
      <c r="D32" s="94">
        <f aca="true" t="shared" si="18" ref="D32:S33">SUM(D33)</f>
        <v>0</v>
      </c>
      <c r="E32" s="94">
        <f t="shared" si="18"/>
        <v>0</v>
      </c>
      <c r="F32" s="94">
        <f t="shared" si="18"/>
        <v>0</v>
      </c>
      <c r="G32" s="94">
        <f t="shared" si="18"/>
        <v>110000</v>
      </c>
      <c r="H32" s="94">
        <f t="shared" si="18"/>
        <v>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192760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f t="shared" si="18"/>
        <v>50000</v>
      </c>
      <c r="T32" s="94">
        <f aca="true" t="shared" si="19" ref="P32:Z33">SUM(T33)</f>
        <v>0</v>
      </c>
      <c r="U32" s="123"/>
      <c r="V32" s="94">
        <f t="shared" si="19"/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192760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f t="shared" si="20"/>
        <v>90000</v>
      </c>
      <c r="AF32" s="94">
        <f t="shared" si="20"/>
        <v>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110000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110000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50000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v>50000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90000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90000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110000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 t="shared" si="21"/>
        <v>110000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50000</v>
      </c>
      <c r="P34" s="99"/>
      <c r="Q34" s="99"/>
      <c r="R34" s="99"/>
      <c r="S34" s="99">
        <v>50000</v>
      </c>
      <c r="T34" s="99"/>
      <c r="U34" s="124"/>
      <c r="V34" s="99"/>
      <c r="W34" s="101"/>
      <c r="X34" s="101"/>
      <c r="Y34" s="101"/>
      <c r="Z34" s="100"/>
      <c r="AA34" s="88">
        <f>SUM(AB34:AL34)</f>
        <v>90000</v>
      </c>
      <c r="AB34" s="99"/>
      <c r="AC34" s="99"/>
      <c r="AD34" s="99"/>
      <c r="AE34" s="99">
        <v>90000</v>
      </c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90000</v>
      </c>
      <c r="D35" s="105"/>
      <c r="E35" s="105"/>
      <c r="F35" s="105"/>
      <c r="G35" s="105">
        <v>90000</v>
      </c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20000</v>
      </c>
      <c r="D36" s="105"/>
      <c r="E36" s="105"/>
      <c r="F36" s="105"/>
      <c r="G36" s="105">
        <v>20000</v>
      </c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152760</v>
      </c>
      <c r="D37" s="99">
        <f aca="true" t="shared" si="22" ref="D37:I37">SUM(D38,D43)</f>
        <v>0</v>
      </c>
      <c r="E37" s="99">
        <f t="shared" si="22"/>
        <v>0</v>
      </c>
      <c r="F37" s="99">
        <f t="shared" si="22"/>
        <v>0</v>
      </c>
      <c r="G37" s="99">
        <f t="shared" si="22"/>
        <v>130000</v>
      </c>
      <c r="H37" s="99">
        <f t="shared" si="22"/>
        <v>0</v>
      </c>
      <c r="I37" s="99">
        <f t="shared" si="22"/>
        <v>0</v>
      </c>
      <c r="J37" s="99">
        <f aca="true" t="shared" si="23" ref="J37:T37">SUM(J38,J43)</f>
        <v>20000</v>
      </c>
      <c r="K37" s="99">
        <f t="shared" si="23"/>
        <v>0</v>
      </c>
      <c r="L37" s="99">
        <f t="shared" si="23"/>
        <v>0</v>
      </c>
      <c r="M37" s="99">
        <f t="shared" si="23"/>
        <v>2760</v>
      </c>
      <c r="N37" s="100">
        <f t="shared" si="23"/>
        <v>0</v>
      </c>
      <c r="O37" s="88">
        <f t="shared" si="23"/>
        <v>142760</v>
      </c>
      <c r="P37" s="99">
        <f t="shared" si="23"/>
        <v>0</v>
      </c>
      <c r="Q37" s="99">
        <f t="shared" si="23"/>
        <v>0</v>
      </c>
      <c r="R37" s="99"/>
      <c r="S37" s="99">
        <v>140000</v>
      </c>
      <c r="T37" s="99">
        <f t="shared" si="23"/>
        <v>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v>2760</v>
      </c>
      <c r="Z37" s="100">
        <f t="shared" si="24"/>
        <v>0</v>
      </c>
      <c r="AA37" s="88">
        <f t="shared" si="24"/>
        <v>102760</v>
      </c>
      <c r="AB37" s="99">
        <f t="shared" si="24"/>
        <v>0</v>
      </c>
      <c r="AC37" s="99">
        <f t="shared" si="24"/>
        <v>0</v>
      </c>
      <c r="AD37" s="99">
        <f t="shared" si="24"/>
        <v>0</v>
      </c>
      <c r="AE37" s="99">
        <f t="shared" si="24"/>
        <v>100000</v>
      </c>
      <c r="AF37" s="99">
        <f t="shared" si="24"/>
        <v>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v>2760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152760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130000</v>
      </c>
      <c r="H38" s="99">
        <f t="shared" si="25"/>
        <v>0</v>
      </c>
      <c r="I38" s="99">
        <f t="shared" si="25"/>
        <v>0</v>
      </c>
      <c r="J38" s="99">
        <f>SUM(J39,J40,J41,J42)</f>
        <v>20000</v>
      </c>
      <c r="K38" s="99">
        <f>SUM(K39,K40,K41,K42)</f>
        <v>0</v>
      </c>
      <c r="L38" s="99">
        <f>SUM(L39,L40,L41,L42)</f>
        <v>0</v>
      </c>
      <c r="M38" s="99">
        <f>SUM(M39,M40,M41,M42)</f>
        <v>2760</v>
      </c>
      <c r="N38" s="100">
        <f>SUM(N39,N40,N41,N42)</f>
        <v>0</v>
      </c>
      <c r="O38" s="88">
        <f>SUM(P38:Z38)</f>
        <v>142760</v>
      </c>
      <c r="P38" s="99"/>
      <c r="Q38" s="99"/>
      <c r="R38" s="99"/>
      <c r="S38" s="99">
        <v>140000</v>
      </c>
      <c r="T38" s="99"/>
      <c r="U38" s="124"/>
      <c r="V38" s="99"/>
      <c r="W38" s="101"/>
      <c r="X38" s="101"/>
      <c r="Y38" s="101">
        <v>2760</v>
      </c>
      <c r="Z38" s="100"/>
      <c r="AA38" s="88">
        <f>SUM(AB38:AL38)</f>
        <v>102760</v>
      </c>
      <c r="AB38" s="99"/>
      <c r="AC38" s="99"/>
      <c r="AD38" s="99"/>
      <c r="AE38" s="99">
        <v>100000</v>
      </c>
      <c r="AF38" s="99"/>
      <c r="AG38" s="124"/>
      <c r="AH38" s="99"/>
      <c r="AI38" s="101"/>
      <c r="AJ38" s="101"/>
      <c r="AK38" s="101">
        <v>2760</v>
      </c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152760</v>
      </c>
      <c r="D40" s="105"/>
      <c r="E40" s="105"/>
      <c r="F40" s="105"/>
      <c r="G40" s="105">
        <v>130000</v>
      </c>
      <c r="H40" s="105"/>
      <c r="I40" s="105"/>
      <c r="J40" s="105">
        <v>20000</v>
      </c>
      <c r="K40" s="105"/>
      <c r="L40" s="105"/>
      <c r="M40" s="105">
        <v>2760</v>
      </c>
      <c r="N40" s="106"/>
      <c r="O40" s="107"/>
      <c r="P40" s="108"/>
      <c r="Q40" s="108"/>
      <c r="R40" s="108"/>
      <c r="S40" s="108"/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/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0</v>
      </c>
      <c r="D43" s="99">
        <f aca="true" t="shared" si="26" ref="D43:I43">SUM(D44,D45,D46,D47)</f>
        <v>0</v>
      </c>
      <c r="E43" s="99">
        <f t="shared" si="26"/>
        <v>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0</v>
      </c>
      <c r="D48" s="94">
        <f aca="true" t="shared" si="27" ref="D48:N48">SUM(D49)</f>
        <v>0</v>
      </c>
      <c r="E48" s="94">
        <f t="shared" si="27"/>
        <v>0</v>
      </c>
      <c r="F48" s="94">
        <f t="shared" si="27"/>
        <v>0</v>
      </c>
      <c r="G48" s="94">
        <f t="shared" si="27"/>
        <v>0</v>
      </c>
      <c r="H48" s="94">
        <f t="shared" si="27"/>
        <v>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0</v>
      </c>
      <c r="P48" s="94">
        <f t="shared" si="28"/>
        <v>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0</v>
      </c>
      <c r="Y48" s="96">
        <f t="shared" si="29"/>
        <v>0</v>
      </c>
      <c r="Z48" s="95">
        <f t="shared" si="29"/>
        <v>0</v>
      </c>
      <c r="AA48" s="88">
        <f t="shared" si="29"/>
        <v>0</v>
      </c>
      <c r="AB48" s="94">
        <f t="shared" si="29"/>
        <v>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0</v>
      </c>
      <c r="AG48" s="123"/>
      <c r="AH48" s="94">
        <f>SUM(AH49)</f>
        <v>0</v>
      </c>
      <c r="AI48" s="96">
        <f>SUM(AI49)</f>
        <v>0</v>
      </c>
      <c r="AJ48" s="96">
        <f>SUM(AJ49)</f>
        <v>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0</v>
      </c>
      <c r="D49" s="99">
        <f aca="true" t="shared" si="30" ref="D49:N49">SUM(D50,D56,D58)</f>
        <v>0</v>
      </c>
      <c r="E49" s="99">
        <f t="shared" si="30"/>
        <v>0</v>
      </c>
      <c r="F49" s="99">
        <f t="shared" si="30"/>
        <v>0</v>
      </c>
      <c r="G49" s="99">
        <f t="shared" si="30"/>
        <v>0</v>
      </c>
      <c r="H49" s="99">
        <f t="shared" si="30"/>
        <v>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0</v>
      </c>
      <c r="P49" s="99">
        <f t="shared" si="31"/>
        <v>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0</v>
      </c>
      <c r="Y49" s="101">
        <f t="shared" si="32"/>
        <v>0</v>
      </c>
      <c r="Z49" s="100">
        <f t="shared" si="32"/>
        <v>0</v>
      </c>
      <c r="AA49" s="88">
        <f t="shared" si="32"/>
        <v>0</v>
      </c>
      <c r="AB49" s="99">
        <f t="shared" si="32"/>
        <v>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0</v>
      </c>
      <c r="D50" s="99">
        <f aca="true" t="shared" si="33" ref="D50:N50">SUM(D51:D55)</f>
        <v>0</v>
      </c>
      <c r="E50" s="99">
        <f t="shared" si="33"/>
        <v>0</v>
      </c>
      <c r="F50" s="99">
        <f t="shared" si="33"/>
        <v>0</v>
      </c>
      <c r="G50" s="99">
        <f t="shared" si="33"/>
        <v>0</v>
      </c>
      <c r="H50" s="99">
        <f t="shared" si="33"/>
        <v>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0</v>
      </c>
      <c r="M50" s="99">
        <f t="shared" si="33"/>
        <v>0</v>
      </c>
      <c r="N50" s="100">
        <f t="shared" si="33"/>
        <v>0</v>
      </c>
      <c r="O50" s="88">
        <f>SUM(P50:Z50)</f>
        <v>0</v>
      </c>
      <c r="P50" s="99"/>
      <c r="Q50" s="99"/>
      <c r="R50" s="99"/>
      <c r="S50" s="99"/>
      <c r="T50" s="99"/>
      <c r="U50" s="124"/>
      <c r="V50" s="99"/>
      <c r="W50" s="101"/>
      <c r="X50" s="101"/>
      <c r="Y50" s="101"/>
      <c r="Z50" s="100"/>
      <c r="AA50" s="88">
        <f>SUM(AB50:AL50)</f>
        <v>0</v>
      </c>
      <c r="AB50" s="99"/>
      <c r="AC50" s="99"/>
      <c r="AD50" s="99"/>
      <c r="AE50" s="99"/>
      <c r="AF50" s="99"/>
      <c r="AG50" s="124"/>
      <c r="AH50" s="99"/>
      <c r="AI50" s="101"/>
      <c r="AJ50" s="101"/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107"/>
      <c r="P55" s="108"/>
      <c r="Q55" s="108"/>
      <c r="R55" s="108"/>
      <c r="S55" s="108"/>
      <c r="T55" s="108"/>
      <c r="U55" s="124"/>
      <c r="V55" s="108"/>
      <c r="W55" s="109"/>
      <c r="X55" s="109"/>
      <c r="Y55" s="109"/>
      <c r="Z55" s="110"/>
      <c r="AA55" s="107"/>
      <c r="AB55" s="108"/>
      <c r="AC55" s="108"/>
      <c r="AD55" s="108"/>
      <c r="AE55" s="108"/>
      <c r="AF55" s="108"/>
      <c r="AG55" s="124"/>
      <c r="AH55" s="108"/>
      <c r="AI55" s="109"/>
      <c r="AJ55" s="109"/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0</v>
      </c>
      <c r="D60" s="94">
        <f aca="true" t="shared" si="36" ref="D60:S62">SUM(D61)</f>
        <v>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0</v>
      </c>
      <c r="P60" s="94">
        <f t="shared" si="36"/>
        <v>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0</v>
      </c>
      <c r="AB60" s="94">
        <f aca="true" t="shared" si="38" ref="AB60:AL61">SUM(AB61)</f>
        <v>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0</v>
      </c>
      <c r="D61" s="99">
        <f t="shared" si="36"/>
        <v>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0</v>
      </c>
      <c r="P61" s="99">
        <f t="shared" si="37"/>
        <v>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0</v>
      </c>
      <c r="AB61" s="99">
        <f t="shared" si="38"/>
        <v>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0</v>
      </c>
      <c r="P62" s="99"/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0</v>
      </c>
      <c r="AB62" s="99"/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0</v>
      </c>
      <c r="D69" s="94">
        <f aca="true" t="shared" si="44" ref="D69:N69">SUM(D70)</f>
        <v>0</v>
      </c>
      <c r="E69" s="94">
        <f t="shared" si="44"/>
        <v>0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0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0</v>
      </c>
      <c r="D70" s="99">
        <f aca="true" t="shared" si="47" ref="D70:N70">SUM(D71,D75)</f>
        <v>0</v>
      </c>
      <c r="E70" s="99">
        <f t="shared" si="47"/>
        <v>0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0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0</v>
      </c>
      <c r="D71" s="99">
        <f aca="true" t="shared" si="50" ref="D71:N71">SUM(D72:D74)</f>
        <v>0</v>
      </c>
      <c r="E71" s="99">
        <f t="shared" si="50"/>
        <v>0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0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0</v>
      </c>
      <c r="D75" s="99">
        <f aca="true" t="shared" si="51" ref="D75:N75">SUM(D76:D77)</f>
        <v>0</v>
      </c>
      <c r="E75" s="99">
        <f t="shared" si="51"/>
        <v>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0</v>
      </c>
      <c r="D83" s="89">
        <f aca="true" t="shared" si="52" ref="D83:N83">SUM(D84,D91)</f>
        <v>0</v>
      </c>
      <c r="E83" s="89">
        <f t="shared" si="52"/>
        <v>0</v>
      </c>
      <c r="F83" s="89">
        <f t="shared" si="52"/>
        <v>0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0</v>
      </c>
      <c r="D91" s="94">
        <f aca="true" t="shared" si="67" ref="D91:N91">SUM(D92)</f>
        <v>0</v>
      </c>
      <c r="E91" s="94">
        <f t="shared" si="67"/>
        <v>0</v>
      </c>
      <c r="F91" s="94">
        <f t="shared" si="67"/>
        <v>0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0</v>
      </c>
      <c r="D92" s="99">
        <f aca="true" t="shared" si="70" ref="D92:N92">SUM(D93,D97)</f>
        <v>0</v>
      </c>
      <c r="E92" s="99">
        <f t="shared" si="70"/>
        <v>0</v>
      </c>
      <c r="F92" s="99">
        <f t="shared" si="70"/>
        <v>0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0</v>
      </c>
      <c r="D93" s="99">
        <f aca="true" t="shared" si="73" ref="D93:N93">SUM(D94:D96)</f>
        <v>0</v>
      </c>
      <c r="E93" s="99">
        <f t="shared" si="73"/>
        <v>0</v>
      </c>
      <c r="F93" s="99">
        <f t="shared" si="73"/>
        <v>0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0</v>
      </c>
      <c r="D97" s="99">
        <f aca="true" t="shared" si="74" ref="D97:N97">SUM(D98:D99)</f>
        <v>0</v>
      </c>
      <c r="E97" s="99">
        <f t="shared" si="74"/>
        <v>0</v>
      </c>
      <c r="F97" s="99">
        <f t="shared" si="74"/>
        <v>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>
        <f t="shared" si="74"/>
        <v>0</v>
      </c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0</v>
      </c>
      <c r="P103" s="99"/>
      <c r="Q103" s="99"/>
      <c r="R103" s="99"/>
      <c r="S103" s="99"/>
      <c r="T103" s="99"/>
      <c r="U103" s="124"/>
      <c r="V103" s="99"/>
      <c r="W103" s="101"/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0</v>
      </c>
      <c r="P107" s="99"/>
      <c r="Q107" s="99"/>
      <c r="R107" s="99"/>
      <c r="S107" s="99"/>
      <c r="T107" s="99"/>
      <c r="U107" s="124"/>
      <c r="V107" s="99"/>
      <c r="W107" s="101"/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0</v>
      </c>
      <c r="P113" s="99"/>
      <c r="Q113" s="99"/>
      <c r="R113" s="99"/>
      <c r="S113" s="99"/>
      <c r="T113" s="99"/>
      <c r="U113" s="126"/>
      <c r="V113" s="99"/>
      <c r="W113" s="101"/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/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</sheetData>
  <sheetProtection/>
  <mergeCells count="35">
    <mergeCell ref="AJ4:AJ5"/>
    <mergeCell ref="AK4:AK5"/>
    <mergeCell ref="X4:X5"/>
    <mergeCell ref="Y4:Y5"/>
    <mergeCell ref="Z4:Z5"/>
    <mergeCell ref="AA4:AA5"/>
    <mergeCell ref="AB4:AD4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G4:G5"/>
    <mergeCell ref="W4:W5"/>
    <mergeCell ref="H4:H5"/>
    <mergeCell ref="I4:J4"/>
    <mergeCell ref="K4:K5"/>
    <mergeCell ref="L4:L5"/>
    <mergeCell ref="M4:M5"/>
    <mergeCell ref="N4:N5"/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62" customWidth="1"/>
    <col min="2" max="2" width="4.28125" style="188" customWidth="1"/>
    <col min="3" max="3" width="66.00390625" style="162" customWidth="1"/>
    <col min="4" max="4" width="15.57421875" style="162" customWidth="1"/>
    <col min="5" max="5" width="34.57421875" style="162" customWidth="1"/>
    <col min="6" max="16384" width="9.140625" style="162" customWidth="1"/>
  </cols>
  <sheetData>
    <row r="1" spans="2:4" ht="25.5">
      <c r="B1" s="303" t="s">
        <v>106</v>
      </c>
      <c r="C1" s="304"/>
      <c r="D1" s="163" t="s">
        <v>107</v>
      </c>
    </row>
    <row r="2" spans="2:4" ht="14.25">
      <c r="B2" s="164" t="s">
        <v>108</v>
      </c>
      <c r="C2" s="165" t="s">
        <v>109</v>
      </c>
      <c r="D2" s="166">
        <v>671</v>
      </c>
    </row>
    <row r="3" spans="2:4" ht="25.5" customHeight="1">
      <c r="B3" s="305" t="s">
        <v>110</v>
      </c>
      <c r="C3" s="306"/>
      <c r="D3" s="307"/>
    </row>
    <row r="4" spans="1:5" s="191" customFormat="1" ht="12.75">
      <c r="A4" s="189"/>
      <c r="B4" s="167"/>
      <c r="C4" s="168" t="s">
        <v>111</v>
      </c>
      <c r="D4" s="169"/>
      <c r="E4" s="190"/>
    </row>
    <row r="5" spans="2:4" ht="12.75">
      <c r="B5" s="167"/>
      <c r="C5" s="168" t="s">
        <v>112</v>
      </c>
      <c r="D5" s="169"/>
    </row>
    <row r="6" spans="1:5" s="191" customFormat="1" ht="25.5">
      <c r="A6" s="189"/>
      <c r="B6" s="192"/>
      <c r="C6" s="193" t="s">
        <v>113</v>
      </c>
      <c r="D6" s="194"/>
      <c r="E6" s="190"/>
    </row>
    <row r="7" spans="2:4" s="170" customFormat="1" ht="14.25">
      <c r="B7" s="164" t="s">
        <v>114</v>
      </c>
      <c r="C7" s="165" t="s">
        <v>65</v>
      </c>
      <c r="D7" s="171" t="s">
        <v>115</v>
      </c>
    </row>
    <row r="8" spans="2:4" ht="28.5" customHeight="1">
      <c r="B8" s="308" t="s">
        <v>116</v>
      </c>
      <c r="C8" s="309"/>
      <c r="D8" s="310"/>
    </row>
    <row r="9" spans="2:4" ht="12.75">
      <c r="B9" s="174"/>
      <c r="C9" s="175" t="s">
        <v>117</v>
      </c>
      <c r="D9" s="176">
        <v>641</v>
      </c>
    </row>
    <row r="10" spans="2:5" ht="12.75">
      <c r="B10" s="174"/>
      <c r="C10" s="175" t="s">
        <v>118</v>
      </c>
      <c r="D10" s="176">
        <v>66151</v>
      </c>
      <c r="E10" s="177" t="s">
        <v>119</v>
      </c>
    </row>
    <row r="11" spans="2:4" ht="12.75">
      <c r="B11" s="174"/>
      <c r="C11" s="175" t="s">
        <v>120</v>
      </c>
      <c r="D11" s="176">
        <v>661</v>
      </c>
    </row>
    <row r="12" spans="2:4" ht="12.75">
      <c r="B12" s="174"/>
      <c r="C12" s="175" t="s">
        <v>121</v>
      </c>
      <c r="D12" s="176">
        <v>661</v>
      </c>
    </row>
    <row r="13" spans="2:4" ht="12.75">
      <c r="B13" s="174"/>
      <c r="C13" s="175" t="s">
        <v>122</v>
      </c>
      <c r="D13" s="176">
        <v>661</v>
      </c>
    </row>
    <row r="14" spans="2:4" ht="12.75">
      <c r="B14" s="174"/>
      <c r="C14" s="175" t="s">
        <v>123</v>
      </c>
      <c r="D14" s="176">
        <v>661</v>
      </c>
    </row>
    <row r="15" spans="2:4" ht="38.25">
      <c r="B15" s="174"/>
      <c r="C15" s="175" t="s">
        <v>124</v>
      </c>
      <c r="D15" s="176">
        <v>661</v>
      </c>
    </row>
    <row r="16" spans="2:4" ht="14.25">
      <c r="B16" s="164" t="s">
        <v>125</v>
      </c>
      <c r="C16" s="165" t="s">
        <v>126</v>
      </c>
      <c r="D16" s="171" t="s">
        <v>152</v>
      </c>
    </row>
    <row r="17" spans="2:4" ht="44.25" customHeight="1">
      <c r="B17" s="308" t="s">
        <v>127</v>
      </c>
      <c r="C17" s="309"/>
      <c r="D17" s="310"/>
    </row>
    <row r="18" spans="2:5" s="181" customFormat="1" ht="51">
      <c r="B18" s="178"/>
      <c r="C18" s="175" t="s">
        <v>128</v>
      </c>
      <c r="D18" s="179">
        <v>65264</v>
      </c>
      <c r="E18" s="180" t="s">
        <v>129</v>
      </c>
    </row>
    <row r="19" spans="2:4" s="181" customFormat="1" ht="13.5">
      <c r="B19" s="178"/>
      <c r="C19" s="175" t="s">
        <v>130</v>
      </c>
      <c r="D19" s="179">
        <v>65267</v>
      </c>
    </row>
    <row r="20" spans="2:4" s="181" customFormat="1" ht="25.5">
      <c r="B20" s="178"/>
      <c r="C20" s="175" t="s">
        <v>131</v>
      </c>
      <c r="D20" s="179">
        <v>65268</v>
      </c>
    </row>
    <row r="21" spans="2:4" s="181" customFormat="1" ht="25.5">
      <c r="B21" s="178"/>
      <c r="C21" s="175" t="s">
        <v>132</v>
      </c>
      <c r="D21" s="179">
        <v>65269</v>
      </c>
    </row>
    <row r="22" spans="2:4" s="170" customFormat="1" ht="14.25">
      <c r="B22" s="164" t="s">
        <v>133</v>
      </c>
      <c r="C22" s="165" t="s">
        <v>67</v>
      </c>
      <c r="D22" s="171" t="s">
        <v>134</v>
      </c>
    </row>
    <row r="23" spans="2:4" ht="28.5" customHeight="1">
      <c r="B23" s="308" t="s">
        <v>135</v>
      </c>
      <c r="C23" s="309"/>
      <c r="D23" s="310"/>
    </row>
    <row r="24" spans="2:4" ht="12.75">
      <c r="B24" s="172"/>
      <c r="C24" s="173" t="s">
        <v>136</v>
      </c>
      <c r="D24" s="182">
        <v>636</v>
      </c>
    </row>
    <row r="25" spans="2:4" ht="12.75">
      <c r="B25" s="172"/>
      <c r="C25" s="173" t="s">
        <v>137</v>
      </c>
      <c r="D25" s="182">
        <v>636</v>
      </c>
    </row>
    <row r="26" spans="2:4" ht="12.75">
      <c r="B26" s="172"/>
      <c r="C26" s="173" t="s">
        <v>138</v>
      </c>
      <c r="D26" s="182">
        <v>634</v>
      </c>
    </row>
    <row r="27" spans="2:4" ht="12.75">
      <c r="B27" s="195"/>
      <c r="C27" s="196" t="s">
        <v>153</v>
      </c>
      <c r="D27" s="197">
        <v>639</v>
      </c>
    </row>
    <row r="28" spans="2:4" s="170" customFormat="1" ht="14.25">
      <c r="B28" s="198" t="s">
        <v>139</v>
      </c>
      <c r="C28" s="199" t="s">
        <v>140</v>
      </c>
      <c r="D28" s="200" t="s">
        <v>141</v>
      </c>
    </row>
    <row r="29" spans="2:4" s="170" customFormat="1" ht="12.75">
      <c r="B29" s="174"/>
      <c r="C29" s="183" t="s">
        <v>142</v>
      </c>
      <c r="D29" s="184">
        <v>638</v>
      </c>
    </row>
    <row r="30" spans="2:4" ht="12.75">
      <c r="B30" s="174"/>
      <c r="C30" s="185" t="s">
        <v>143</v>
      </c>
      <c r="D30" s="182">
        <v>632</v>
      </c>
    </row>
    <row r="31" spans="2:4" s="170" customFormat="1" ht="14.25">
      <c r="B31" s="164" t="s">
        <v>144</v>
      </c>
      <c r="C31" s="165" t="s">
        <v>69</v>
      </c>
      <c r="D31" s="171">
        <v>663</v>
      </c>
    </row>
    <row r="32" spans="2:4" ht="38.25" customHeight="1">
      <c r="B32" s="308" t="s">
        <v>145</v>
      </c>
      <c r="C32" s="309"/>
      <c r="D32" s="310"/>
    </row>
    <row r="33" spans="2:4" s="170" customFormat="1" ht="32.25" customHeight="1">
      <c r="B33" s="164" t="s">
        <v>146</v>
      </c>
      <c r="C33" s="165" t="s">
        <v>70</v>
      </c>
      <c r="D33" s="166">
        <v>721</v>
      </c>
    </row>
    <row r="34" spans="2:4" ht="38.25" customHeight="1">
      <c r="B34" s="308" t="s">
        <v>147</v>
      </c>
      <c r="C34" s="309"/>
      <c r="D34" s="310"/>
    </row>
    <row r="35" spans="2:4" ht="12.75">
      <c r="B35" s="186"/>
      <c r="C35" s="187" t="s">
        <v>148</v>
      </c>
      <c r="D35" s="179">
        <v>65267</v>
      </c>
    </row>
    <row r="36" spans="2:4" s="170" customFormat="1" ht="14.25">
      <c r="B36" s="164" t="s">
        <v>149</v>
      </c>
      <c r="C36" s="165" t="s">
        <v>150</v>
      </c>
      <c r="D36" s="166">
        <v>84</v>
      </c>
    </row>
    <row r="37" spans="2:4" ht="38.25" customHeight="1" thickBot="1">
      <c r="B37" s="300" t="s">
        <v>151</v>
      </c>
      <c r="C37" s="301"/>
      <c r="D37" s="302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2016-10-11T12:43:40Z</cp:lastPrinted>
  <dcterms:created xsi:type="dcterms:W3CDTF">2013-09-11T11:00:21Z</dcterms:created>
  <dcterms:modified xsi:type="dcterms:W3CDTF">2017-02-20T08:10:59Z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